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15195" windowHeight="9105" activeTab="1"/>
  </bookViews>
  <sheets>
    <sheet name="консолидированный" sheetId="1" r:id="rId1"/>
    <sheet name="районный" sheetId="2" r:id="rId2"/>
    <sheet name="поселения" sheetId="3" r:id="rId3"/>
  </sheets>
  <definedNames/>
  <calcPr fullCalcOnLoad="1"/>
</workbook>
</file>

<file path=xl/sharedStrings.xml><?xml version="1.0" encoding="utf-8"?>
<sst xmlns="http://schemas.openxmlformats.org/spreadsheetml/2006/main" count="329" uniqueCount="123">
  <si>
    <t xml:space="preserve"> СПРАВКА</t>
  </si>
  <si>
    <t xml:space="preserve"> об исполнении консолидированного бюджета</t>
  </si>
  <si>
    <t>КБК</t>
  </si>
  <si>
    <t>наименование доходов</t>
  </si>
  <si>
    <t>182 101 02 010 01 0000 110</t>
  </si>
  <si>
    <t>НДФЛ</t>
  </si>
  <si>
    <t>182 105 02 000 02 0000 110</t>
  </si>
  <si>
    <t>ЕНВД</t>
  </si>
  <si>
    <t>182 105 03 000 01 0000 110</t>
  </si>
  <si>
    <t xml:space="preserve">Единый с/х налог </t>
  </si>
  <si>
    <t>182 106 01 030 10 0000 110</t>
  </si>
  <si>
    <t>Налог на имущ-во физ.лиц</t>
  </si>
  <si>
    <t>000 108 00 000 00 0000 110</t>
  </si>
  <si>
    <t>Госпошлина</t>
  </si>
  <si>
    <t>св.200%</t>
  </si>
  <si>
    <t>итого по налоговым доходам</t>
  </si>
  <si>
    <t>Арендная плата за земли</t>
  </si>
  <si>
    <t>Доходы от сдачи в аренду имущ-ва</t>
  </si>
  <si>
    <t>Прочие доходы от сдачи в ар.имущ.</t>
  </si>
  <si>
    <t>000 112 01 000 01 0000 120</t>
  </si>
  <si>
    <t>Плата за негат.возд.окр.среды</t>
  </si>
  <si>
    <t>Доходы от продажи зем.уч.</t>
  </si>
  <si>
    <t>000 116 00 000 00 0000 140</t>
  </si>
  <si>
    <t>Штрафные санкции</t>
  </si>
  <si>
    <t>000 117 00 000 00 0000 180</t>
  </si>
  <si>
    <t>Прочие неналоговые доходы</t>
  </si>
  <si>
    <t>итого по неналоговым доходам</t>
  </si>
  <si>
    <t>ИТОГО НАЛОГОВЫЕ И НЕНАЛОГОВЫЕ</t>
  </si>
  <si>
    <t>2 00 00000 00 0000 000</t>
  </si>
  <si>
    <t xml:space="preserve"> БЕЗВОЗМЕЗДНЫЕ  ПОСТУПЛЕНИЯ</t>
  </si>
  <si>
    <t>2 02 00000 00 0000 000</t>
  </si>
  <si>
    <t xml:space="preserve"> Безвозмездные  поступления  от  других  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</si>
  <si>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</si>
  <si>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</si>
  <si>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Федерации и муниципальных образований</t>
  </si>
  <si>
    <t>ВСЕГО ДОХОДОВ</t>
  </si>
  <si>
    <t xml:space="preserve"> об исполнении районного  бюджета</t>
  </si>
  <si>
    <t>СПРАВКА</t>
  </si>
  <si>
    <t>% исполнения</t>
  </si>
  <si>
    <t xml:space="preserve">к перв. плану года района </t>
  </si>
  <si>
    <t xml:space="preserve">к уточ. плану года района </t>
  </si>
  <si>
    <t>Виткуловская с/а</t>
  </si>
  <si>
    <t>Давыдковская с/а</t>
  </si>
  <si>
    <t>Елизаровская с/а</t>
  </si>
  <si>
    <t>Крутецкая с/а</t>
  </si>
  <si>
    <t>Панинская с/а</t>
  </si>
  <si>
    <t>Рожковская с/а</t>
  </si>
  <si>
    <t>Селитьбенская с/а</t>
  </si>
  <si>
    <t>Яковская с/а</t>
  </si>
  <si>
    <t>Поселковая адм</t>
  </si>
  <si>
    <t>Доходы от продажи земли</t>
  </si>
  <si>
    <t>ИТОГО собственных доходов</t>
  </si>
  <si>
    <t>Дотации бюджетам поселений на выравнивание бюджетной обеспеченности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</si>
  <si>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</si>
  <si>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ИТОГО БЕЗВОЗМЕЗДНЫЕ ПОСТУПЛЕНИЯ</t>
  </si>
  <si>
    <t>% исполнения к  плану года</t>
  </si>
  <si>
    <t>Иные межбюджетные трансферты</t>
  </si>
  <si>
    <t>366 111 09 045 05 0000 120</t>
  </si>
  <si>
    <t>366 111 05 035 05 0000 120</t>
  </si>
  <si>
    <t>Возврат остатков субсидии.субвенции прошлых лет</t>
  </si>
  <si>
    <t>Налог на имущ.физ.лиц</t>
  </si>
  <si>
    <t>% исполнения к уточ.плану года</t>
  </si>
  <si>
    <t>% исполнения к уточненному плану года</t>
  </si>
  <si>
    <t>Доходы от продажи имущества</t>
  </si>
  <si>
    <t>366 111 05 013 01 0000 120</t>
  </si>
  <si>
    <t>к плану года</t>
  </si>
  <si>
    <t>366 114 06 013 10 0000 420</t>
  </si>
  <si>
    <t>366 114 02 053 05 0000 410</t>
  </si>
  <si>
    <t>100 103 02 020 01 0000 110</t>
  </si>
  <si>
    <t>акцизы на нефтепродукты</t>
  </si>
  <si>
    <t>Акцизы на нефтепродукты</t>
  </si>
  <si>
    <t>366 111 05 025 05 0000 120</t>
  </si>
  <si>
    <t xml:space="preserve">в т.ч </t>
  </si>
  <si>
    <t>январь</t>
  </si>
  <si>
    <t>366 111 05 013 13 0000 120</t>
  </si>
  <si>
    <t>366 114 06 013 13 0000 430</t>
  </si>
  <si>
    <t>Иные МБТ бюджетам поселении</t>
  </si>
  <si>
    <t>Доходы от компенсации затрат</t>
  </si>
  <si>
    <t>000 113 02 995 05 0000 130</t>
  </si>
  <si>
    <t>Земельный налог с юр.лиц</t>
  </si>
  <si>
    <t>Земельный налог с физ.лиц</t>
  </si>
  <si>
    <t>000 113 01 995 05 0000 130</t>
  </si>
  <si>
    <t>000 113 01 990 05 0000 130</t>
  </si>
  <si>
    <t>Доходы от платных услуг</t>
  </si>
  <si>
    <t>182 106 06 033 00 0000 110</t>
  </si>
  <si>
    <t>Земельный налог юридич. лиц</t>
  </si>
  <si>
    <t>182 106 06 043 00 0000 110</t>
  </si>
  <si>
    <t>366 111 09 045 13 0000 120</t>
  </si>
  <si>
    <t>Прочие поступления от использования имущества</t>
  </si>
  <si>
    <t>000 109 00 000 00 0000 110</t>
  </si>
  <si>
    <t xml:space="preserve">Прочие налоговые доходы </t>
  </si>
  <si>
    <t>182 105 04 020 02 0000 110</t>
  </si>
  <si>
    <t>Налог, взимаемый в связи с применением патентной системы н/о</t>
  </si>
  <si>
    <t>001 113 02 995 13 0000 130</t>
  </si>
  <si>
    <t>2 02 01001 10 0000 151</t>
  </si>
  <si>
    <t>2 02 03015 10 0000 151</t>
  </si>
  <si>
    <t>2 02 04999 10 0000 151</t>
  </si>
  <si>
    <t>182 105 01 000 01 0000 110</t>
  </si>
  <si>
    <t>2 02 15000 00 0000 151</t>
  </si>
  <si>
    <t>2 02 20000 00 0000 151</t>
  </si>
  <si>
    <t>2 02 30000 00 0000 151</t>
  </si>
  <si>
    <t>2 02 40000 05 0000 151</t>
  </si>
  <si>
    <t>2 19 60010 05 0000 151</t>
  </si>
  <si>
    <t xml:space="preserve">УСН </t>
  </si>
  <si>
    <t>% исполнения к плану года</t>
  </si>
  <si>
    <t>000 117 01 000 10 0000 180</t>
  </si>
  <si>
    <t>2 04 05020 10 0000 180</t>
  </si>
  <si>
    <t>Безвозмездные поступления от негосударственных организаций</t>
  </si>
  <si>
    <t>план МФ на 2022 год</t>
  </si>
  <si>
    <r>
      <t>уточненный</t>
    </r>
    <r>
      <rPr>
        <b/>
        <sz val="12"/>
        <rFont val="Arial Cyr"/>
        <family val="2"/>
      </rPr>
      <t xml:space="preserve"> </t>
    </r>
    <r>
      <rPr>
        <sz val="12"/>
        <rFont val="Arial Cyr"/>
        <family val="2"/>
      </rPr>
      <t>план на 2022 год</t>
    </r>
  </si>
  <si>
    <t>366 111 05 325 05 0000 120</t>
  </si>
  <si>
    <t>Плата по соглашениям  об установлении сервитута</t>
  </si>
  <si>
    <t>2 07 05020 10 0000 180</t>
  </si>
  <si>
    <t>Прочие безвозмездные поступления</t>
  </si>
  <si>
    <t>план на 2022 г</t>
  </si>
  <si>
    <t>уточненный план на 2022 г</t>
  </si>
  <si>
    <t>2 07 05030 10 0000 151</t>
  </si>
  <si>
    <t>Прочие МБТ бюджетам поселении</t>
  </si>
  <si>
    <t>на 1 марта 2022 года</t>
  </si>
  <si>
    <t>исполнено на 1 марта</t>
  </si>
  <si>
    <t>исполнено на 01 марта</t>
  </si>
  <si>
    <t>об исполнении бюджетов поселений на 1 марта 2022 г.</t>
  </si>
  <si>
    <t>на 01 марта 2022 года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</si>
</sst>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%"/>
    <numFmt numFmtId="174" formatCode="#,##0.0"/>
    <numFmt numFmtId="175" formatCode="#,##0.000"/>
    <numFmt numFmtId="176" formatCode="0.000"/>
  </numFmts>
  <fonts count="52">
    <font>
      <sz val="10"/>
      <name val="Arial Cyr"/>
      <family val="0"/>
    </font>
    <font>
      <b/>
      <sz val="12"/>
      <name val="Arial Cyr"/>
      <family val="2"/>
    </font>
    <font>
      <b/>
      <sz val="11"/>
      <name val="Arial Cyr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b/>
      <sz val="14"/>
      <name val="Arial Cyr"/>
      <family val="2"/>
    </font>
    <font>
      <b/>
      <i/>
      <sz val="10"/>
      <name val="Arial Cyr"/>
      <family val="2"/>
    </font>
    <font>
      <b/>
      <sz val="13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2"/>
    </font>
    <font>
      <sz val="12"/>
      <name val="Times New Roman"/>
      <family val="1"/>
    </font>
    <font>
      <b/>
      <i/>
      <sz val="12"/>
      <name val="Arial Cyr"/>
      <family val="0"/>
    </font>
    <font>
      <sz val="11"/>
      <name val="Arial Cyr"/>
      <family val="2"/>
    </font>
    <font>
      <b/>
      <i/>
      <sz val="11"/>
      <name val="Arial Cyr"/>
      <family val="0"/>
    </font>
    <font>
      <sz val="13"/>
      <name val="Arial Cyr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4" fillId="0" borderId="10" xfId="0" applyFont="1" applyFill="1" applyBorder="1" applyAlignment="1">
      <alignment wrapText="1"/>
    </xf>
    <xf numFmtId="49" fontId="3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174" fontId="5" fillId="0" borderId="10" xfId="0" applyNumberFormat="1" applyFont="1" applyFill="1" applyBorder="1" applyAlignment="1">
      <alignment/>
    </xf>
    <xf numFmtId="173" fontId="5" fillId="0" borderId="10" xfId="57" applyNumberFormat="1" applyFont="1" applyFill="1" applyBorder="1" applyAlignment="1">
      <alignment/>
    </xf>
    <xf numFmtId="174" fontId="0" fillId="0" borderId="10" xfId="0" applyNumberFormat="1" applyFont="1" applyFill="1" applyBorder="1" applyAlignment="1">
      <alignment/>
    </xf>
    <xf numFmtId="49" fontId="5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49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174" fontId="5" fillId="0" borderId="10" xfId="0" applyNumberFormat="1" applyFont="1" applyFill="1" applyBorder="1" applyAlignment="1">
      <alignment/>
    </xf>
    <xf numFmtId="174" fontId="7" fillId="0" borderId="10" xfId="0" applyNumberFormat="1" applyFont="1" applyFill="1" applyBorder="1" applyAlignment="1">
      <alignment/>
    </xf>
    <xf numFmtId="173" fontId="7" fillId="0" borderId="10" xfId="57" applyNumberFormat="1" applyFont="1" applyFill="1" applyBorder="1" applyAlignment="1">
      <alignment/>
    </xf>
    <xf numFmtId="173" fontId="5" fillId="0" borderId="10" xfId="57" applyNumberFormat="1" applyFont="1" applyFill="1" applyBorder="1" applyAlignment="1">
      <alignment horizontal="right"/>
    </xf>
    <xf numFmtId="173" fontId="5" fillId="0" borderId="10" xfId="57" applyNumberFormat="1" applyFont="1" applyFill="1" applyBorder="1" applyAlignment="1">
      <alignment horizontal="right"/>
    </xf>
    <xf numFmtId="174" fontId="8" fillId="0" borderId="10" xfId="0" applyNumberFormat="1" applyFont="1" applyFill="1" applyBorder="1" applyAlignment="1">
      <alignment/>
    </xf>
    <xf numFmtId="173" fontId="8" fillId="0" borderId="10" xfId="57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49" fontId="5" fillId="0" borderId="11" xfId="0" applyNumberFormat="1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49" fontId="2" fillId="0" borderId="12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174" fontId="2" fillId="0" borderId="10" xfId="0" applyNumberFormat="1" applyFont="1" applyFill="1" applyBorder="1" applyAlignment="1">
      <alignment/>
    </xf>
    <xf numFmtId="49" fontId="2" fillId="0" borderId="10" xfId="0" applyNumberFormat="1" applyFont="1" applyFill="1" applyBorder="1" applyAlignment="1">
      <alignment/>
    </xf>
    <xf numFmtId="173" fontId="7" fillId="0" borderId="10" xfId="57" applyNumberFormat="1" applyFont="1" applyFill="1" applyBorder="1" applyAlignment="1">
      <alignment horizontal="right"/>
    </xf>
    <xf numFmtId="0" fontId="5" fillId="0" borderId="13" xfId="0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172" fontId="0" fillId="0" borderId="10" xfId="0" applyNumberFormat="1" applyFont="1" applyFill="1" applyBorder="1" applyAlignment="1">
      <alignment/>
    </xf>
    <xf numFmtId="173" fontId="5" fillId="0" borderId="10" xfId="57" applyNumberFormat="1" applyFont="1" applyFill="1" applyBorder="1" applyAlignment="1">
      <alignment/>
    </xf>
    <xf numFmtId="0" fontId="0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/>
    </xf>
    <xf numFmtId="0" fontId="11" fillId="0" borderId="10" xfId="0" applyFont="1" applyFill="1" applyBorder="1" applyAlignment="1">
      <alignment wrapText="1"/>
    </xf>
    <xf numFmtId="49" fontId="12" fillId="0" borderId="10" xfId="0" applyNumberFormat="1" applyFont="1" applyFill="1" applyBorder="1" applyAlignment="1">
      <alignment/>
    </xf>
    <xf numFmtId="0" fontId="12" fillId="0" borderId="10" xfId="0" applyFont="1" applyFill="1" applyBorder="1" applyAlignment="1">
      <alignment/>
    </xf>
    <xf numFmtId="172" fontId="11" fillId="0" borderId="10" xfId="0" applyNumberFormat="1" applyFont="1" applyFill="1" applyBorder="1" applyAlignment="1">
      <alignment/>
    </xf>
    <xf numFmtId="173" fontId="1" fillId="0" borderId="10" xfId="57" applyNumberFormat="1" applyFont="1" applyFill="1" applyBorder="1" applyAlignment="1">
      <alignment/>
    </xf>
    <xf numFmtId="173" fontId="1" fillId="0" borderId="10" xfId="57" applyNumberFormat="1" applyFont="1" applyFill="1" applyBorder="1" applyAlignment="1">
      <alignment horizontal="right"/>
    </xf>
    <xf numFmtId="0" fontId="12" fillId="0" borderId="10" xfId="0" applyFont="1" applyFill="1" applyBorder="1" applyAlignment="1">
      <alignment wrapText="1"/>
    </xf>
    <xf numFmtId="0" fontId="1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4" fillId="0" borderId="10" xfId="0" applyFont="1" applyFill="1" applyBorder="1" applyAlignment="1">
      <alignment vertical="top" wrapText="1"/>
    </xf>
    <xf numFmtId="174" fontId="1" fillId="0" borderId="10" xfId="0" applyNumberFormat="1" applyFont="1" applyFill="1" applyBorder="1" applyAlignment="1">
      <alignment/>
    </xf>
    <xf numFmtId="0" fontId="4" fillId="0" borderId="13" xfId="0" applyFont="1" applyFill="1" applyBorder="1" applyAlignment="1">
      <alignment vertical="top" wrapText="1"/>
    </xf>
    <xf numFmtId="173" fontId="2" fillId="0" borderId="10" xfId="57" applyNumberFormat="1" applyFont="1" applyFill="1" applyBorder="1" applyAlignment="1">
      <alignment/>
    </xf>
    <xf numFmtId="173" fontId="1" fillId="0" borderId="10" xfId="57" applyNumberFormat="1" applyFont="1" applyFill="1" applyBorder="1" applyAlignment="1">
      <alignment horizontal="right"/>
    </xf>
    <xf numFmtId="0" fontId="14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4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5" xfId="0" applyFont="1" applyFill="1" applyBorder="1" applyAlignment="1">
      <alignment wrapText="1"/>
    </xf>
    <xf numFmtId="0" fontId="0" fillId="0" borderId="11" xfId="0" applyFont="1" applyFill="1" applyBorder="1" applyAlignment="1">
      <alignment wrapText="1"/>
    </xf>
    <xf numFmtId="49" fontId="0" fillId="0" borderId="11" xfId="0" applyNumberFormat="1" applyFont="1" applyFill="1" applyBorder="1" applyAlignment="1">
      <alignment/>
    </xf>
    <xf numFmtId="172" fontId="0" fillId="0" borderId="10" xfId="0" applyNumberFormat="1" applyFont="1" applyFill="1" applyBorder="1" applyAlignment="1">
      <alignment/>
    </xf>
    <xf numFmtId="174" fontId="0" fillId="0" borderId="16" xfId="0" applyNumberFormat="1" applyFont="1" applyFill="1" applyBorder="1" applyAlignment="1">
      <alignment/>
    </xf>
    <xf numFmtId="173" fontId="0" fillId="0" borderId="10" xfId="57" applyNumberFormat="1" applyFont="1" applyFill="1" applyBorder="1" applyAlignment="1">
      <alignment/>
    </xf>
    <xf numFmtId="173" fontId="0" fillId="0" borderId="10" xfId="57" applyNumberFormat="1" applyFont="1" applyFill="1" applyBorder="1" applyAlignment="1">
      <alignment horizontal="right"/>
    </xf>
    <xf numFmtId="174" fontId="0" fillId="0" borderId="10" xfId="0" applyNumberFormat="1" applyFont="1" applyFill="1" applyBorder="1" applyAlignment="1">
      <alignment/>
    </xf>
    <xf numFmtId="0" fontId="0" fillId="0" borderId="13" xfId="0" applyFont="1" applyFill="1" applyBorder="1" applyAlignment="1">
      <alignment/>
    </xf>
    <xf numFmtId="174" fontId="0" fillId="0" borderId="13" xfId="0" applyNumberFormat="1" applyFont="1" applyFill="1" applyBorder="1" applyAlignment="1">
      <alignment/>
    </xf>
    <xf numFmtId="173" fontId="0" fillId="0" borderId="0" xfId="57" applyNumberFormat="1" applyFont="1" applyFill="1" applyAlignment="1">
      <alignment/>
    </xf>
    <xf numFmtId="173" fontId="11" fillId="0" borderId="10" xfId="57" applyNumberFormat="1" applyFont="1" applyFill="1" applyBorder="1" applyAlignment="1">
      <alignment horizontal="right"/>
    </xf>
    <xf numFmtId="174" fontId="11" fillId="0" borderId="10" xfId="0" applyNumberFormat="1" applyFont="1" applyFill="1" applyBorder="1" applyAlignment="1">
      <alignment/>
    </xf>
    <xf numFmtId="0" fontId="0" fillId="0" borderId="17" xfId="0" applyFont="1" applyFill="1" applyBorder="1" applyAlignment="1">
      <alignment/>
    </xf>
    <xf numFmtId="49" fontId="0" fillId="0" borderId="10" xfId="0" applyNumberFormat="1" applyFont="1" applyFill="1" applyBorder="1" applyAlignment="1">
      <alignment/>
    </xf>
    <xf numFmtId="174" fontId="8" fillId="0" borderId="16" xfId="0" applyNumberFormat="1" applyFont="1" applyFill="1" applyBorder="1" applyAlignment="1">
      <alignment/>
    </xf>
    <xf numFmtId="174" fontId="2" fillId="0" borderId="16" xfId="0" applyNumberFormat="1" applyFont="1" applyFill="1" applyBorder="1" applyAlignment="1">
      <alignment/>
    </xf>
    <xf numFmtId="173" fontId="8" fillId="0" borderId="10" xfId="57" applyNumberFormat="1" applyFont="1" applyFill="1" applyBorder="1" applyAlignment="1">
      <alignment horizontal="right"/>
    </xf>
    <xf numFmtId="0" fontId="5" fillId="0" borderId="13" xfId="0" applyFont="1" applyFill="1" applyBorder="1" applyAlignment="1">
      <alignment/>
    </xf>
    <xf numFmtId="174" fontId="5" fillId="0" borderId="16" xfId="0" applyNumberFormat="1" applyFont="1" applyFill="1" applyBorder="1" applyAlignment="1">
      <alignment/>
    </xf>
    <xf numFmtId="172" fontId="1" fillId="0" borderId="10" xfId="0" applyNumberFormat="1" applyFont="1" applyFill="1" applyBorder="1" applyAlignment="1">
      <alignment wrapText="1"/>
    </xf>
    <xf numFmtId="172" fontId="1" fillId="0" borderId="10" xfId="0" applyNumberFormat="1" applyFont="1" applyFill="1" applyBorder="1" applyAlignment="1">
      <alignment/>
    </xf>
    <xf numFmtId="173" fontId="11" fillId="0" borderId="10" xfId="57" applyNumberFormat="1" applyFont="1" applyFill="1" applyBorder="1" applyAlignment="1">
      <alignment/>
    </xf>
    <xf numFmtId="173" fontId="2" fillId="0" borderId="10" xfId="57" applyNumberFormat="1" applyFont="1" applyFill="1" applyBorder="1" applyAlignment="1">
      <alignment horizontal="right"/>
    </xf>
    <xf numFmtId="0" fontId="0" fillId="0" borderId="15" xfId="0" applyFont="1" applyFill="1" applyBorder="1" applyAlignment="1">
      <alignment/>
    </xf>
    <xf numFmtId="0" fontId="0" fillId="0" borderId="0" xfId="0" applyFont="1" applyFill="1" applyAlignment="1">
      <alignment/>
    </xf>
    <xf numFmtId="2" fontId="0" fillId="0" borderId="0" xfId="0" applyNumberFormat="1" applyFont="1" applyFill="1" applyAlignment="1">
      <alignment/>
    </xf>
    <xf numFmtId="0" fontId="11" fillId="0" borderId="10" xfId="0" applyFont="1" applyFill="1" applyBorder="1" applyAlignment="1">
      <alignment horizontal="left" wrapText="1"/>
    </xf>
    <xf numFmtId="172" fontId="5" fillId="0" borderId="13" xfId="0" applyNumberFormat="1" applyFont="1" applyFill="1" applyBorder="1" applyAlignment="1">
      <alignment/>
    </xf>
    <xf numFmtId="174" fontId="0" fillId="0" borderId="16" xfId="0" applyNumberFormat="1" applyFont="1" applyFill="1" applyBorder="1" applyAlignment="1">
      <alignment/>
    </xf>
    <xf numFmtId="172" fontId="5" fillId="0" borderId="13" xfId="0" applyNumberFormat="1" applyFont="1" applyFill="1" applyBorder="1" applyAlignment="1">
      <alignment/>
    </xf>
    <xf numFmtId="173" fontId="8" fillId="0" borderId="10" xfId="57" applyNumberFormat="1" applyFont="1" applyFill="1" applyBorder="1" applyAlignment="1">
      <alignment horizontal="right"/>
    </xf>
    <xf numFmtId="0" fontId="16" fillId="0" borderId="0" xfId="0" applyFont="1" applyFill="1" applyAlignment="1">
      <alignment/>
    </xf>
    <xf numFmtId="174" fontId="17" fillId="0" borderId="10" xfId="0" applyNumberFormat="1" applyFont="1" applyFill="1" applyBorder="1" applyAlignment="1" applyProtection="1">
      <alignment horizontal="right" vertical="center"/>
      <protection/>
    </xf>
    <xf numFmtId="49" fontId="0" fillId="0" borderId="0" xfId="0" applyNumberFormat="1" applyFont="1" applyFill="1" applyAlignment="1">
      <alignment horizontal="right"/>
    </xf>
    <xf numFmtId="49" fontId="0" fillId="0" borderId="0" xfId="0" applyNumberFormat="1" applyFont="1" applyFill="1" applyAlignment="1">
      <alignment horizontal="right"/>
    </xf>
    <xf numFmtId="174" fontId="0" fillId="0" borderId="10" xfId="57" applyNumberFormat="1" applyFont="1" applyFill="1" applyBorder="1" applyAlignment="1">
      <alignment/>
    </xf>
    <xf numFmtId="174" fontId="0" fillId="0" borderId="10" xfId="57" applyNumberFormat="1" applyFont="1" applyFill="1" applyBorder="1" applyAlignment="1">
      <alignment horizontal="right"/>
    </xf>
    <xf numFmtId="174" fontId="5" fillId="0" borderId="10" xfId="57" applyNumberFormat="1" applyFont="1" applyFill="1" applyBorder="1" applyAlignment="1">
      <alignment/>
    </xf>
    <xf numFmtId="174" fontId="5" fillId="0" borderId="10" xfId="57" applyNumberFormat="1" applyFont="1" applyFill="1" applyBorder="1" applyAlignment="1">
      <alignment/>
    </xf>
    <xf numFmtId="174" fontId="1" fillId="0" borderId="10" xfId="0" applyNumberFormat="1" applyFont="1" applyFill="1" applyBorder="1" applyAlignment="1">
      <alignment/>
    </xf>
    <xf numFmtId="173" fontId="1" fillId="0" borderId="10" xfId="57" applyNumberFormat="1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49" fontId="13" fillId="0" borderId="10" xfId="0" applyNumberFormat="1" applyFont="1" applyFill="1" applyBorder="1" applyAlignment="1">
      <alignment horizontal="center"/>
    </xf>
    <xf numFmtId="49" fontId="13" fillId="0" borderId="1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49" fontId="3" fillId="0" borderId="16" xfId="0" applyNumberFormat="1" applyFont="1" applyFill="1" applyBorder="1" applyAlignment="1">
      <alignment horizontal="center"/>
    </xf>
    <xf numFmtId="49" fontId="3" fillId="0" borderId="13" xfId="0" applyNumberFormat="1" applyFont="1" applyFill="1" applyBorder="1" applyAlignment="1">
      <alignment horizontal="center"/>
    </xf>
    <xf numFmtId="49" fontId="15" fillId="0" borderId="16" xfId="0" applyNumberFormat="1" applyFont="1" applyFill="1" applyBorder="1" applyAlignment="1">
      <alignment horizontal="center"/>
    </xf>
    <xf numFmtId="49" fontId="15" fillId="0" borderId="13" xfId="0" applyNumberFormat="1" applyFont="1" applyFill="1" applyBorder="1" applyAlignment="1">
      <alignment horizontal="center"/>
    </xf>
    <xf numFmtId="49" fontId="15" fillId="0" borderId="16" xfId="0" applyNumberFormat="1" applyFont="1" applyFill="1" applyBorder="1" applyAlignment="1">
      <alignment horizontal="center"/>
    </xf>
    <xf numFmtId="49" fontId="15" fillId="0" borderId="13" xfId="0" applyNumberFormat="1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49" fontId="5" fillId="0" borderId="16" xfId="0" applyNumberFormat="1" applyFont="1" applyFill="1" applyBorder="1" applyAlignment="1">
      <alignment horizontal="center"/>
    </xf>
    <xf numFmtId="49" fontId="5" fillId="0" borderId="13" xfId="0" applyNumberFormat="1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49" fontId="7" fillId="0" borderId="16" xfId="0" applyNumberFormat="1" applyFont="1" applyFill="1" applyBorder="1" applyAlignment="1">
      <alignment horizontal="center"/>
    </xf>
    <xf numFmtId="49" fontId="7" fillId="0" borderId="13" xfId="0" applyNumberFormat="1" applyFont="1" applyFill="1" applyBorder="1" applyAlignment="1">
      <alignment horizontal="center"/>
    </xf>
    <xf numFmtId="49" fontId="8" fillId="0" borderId="16" xfId="0" applyNumberFormat="1" applyFont="1" applyFill="1" applyBorder="1" applyAlignment="1">
      <alignment horizontal="center"/>
    </xf>
    <xf numFmtId="49" fontId="8" fillId="0" borderId="13" xfId="0" applyNumberFormat="1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  <xf numFmtId="0" fontId="0" fillId="0" borderId="14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  <xf numFmtId="0" fontId="0" fillId="0" borderId="14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18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O41"/>
  <sheetViews>
    <sheetView zoomScaleSheetLayoutView="100" zoomScalePageLayoutView="0" workbookViewId="0" topLeftCell="A36">
      <selection activeCell="D40" sqref="D40"/>
    </sheetView>
  </sheetViews>
  <sheetFormatPr defaultColWidth="9.00390625" defaultRowHeight="12.75" outlineLevelRow="1" outlineLevelCol="1"/>
  <cols>
    <col min="1" max="1" width="28.875" style="44" customWidth="1"/>
    <col min="2" max="2" width="34.125" style="44" customWidth="1"/>
    <col min="3" max="3" width="14.00390625" style="44" customWidth="1" outlineLevel="1"/>
    <col min="4" max="4" width="15.00390625" style="44" customWidth="1" outlineLevel="1"/>
    <col min="5" max="5" width="14.25390625" style="44" customWidth="1"/>
    <col min="6" max="6" width="15.375" style="44" customWidth="1"/>
    <col min="7" max="7" width="16.625" style="44" customWidth="1"/>
    <col min="8" max="16384" width="9.125" style="44" customWidth="1"/>
  </cols>
  <sheetData>
    <row r="1" spans="1:7" ht="17.25" customHeight="1">
      <c r="A1" s="104" t="s">
        <v>0</v>
      </c>
      <c r="B1" s="104"/>
      <c r="C1" s="104"/>
      <c r="D1" s="104"/>
      <c r="E1" s="104"/>
      <c r="F1" s="104"/>
      <c r="G1" s="104"/>
    </row>
    <row r="2" spans="1:7" ht="15.75">
      <c r="A2" s="104" t="s">
        <v>1</v>
      </c>
      <c r="B2" s="104"/>
      <c r="C2" s="104"/>
      <c r="D2" s="104"/>
      <c r="E2" s="104"/>
      <c r="F2" s="104"/>
      <c r="G2" s="104"/>
    </row>
    <row r="3" spans="1:7" ht="15.75">
      <c r="A3" s="104" t="s">
        <v>118</v>
      </c>
      <c r="B3" s="104"/>
      <c r="C3" s="104"/>
      <c r="D3" s="104"/>
      <c r="E3" s="104"/>
      <c r="F3" s="104"/>
      <c r="G3" s="104"/>
    </row>
    <row r="4" spans="1:7" ht="87" customHeight="1">
      <c r="A4" s="35" t="s">
        <v>2</v>
      </c>
      <c r="B4" s="36" t="s">
        <v>3</v>
      </c>
      <c r="C4" s="85" t="s">
        <v>108</v>
      </c>
      <c r="D4" s="37" t="s">
        <v>109</v>
      </c>
      <c r="E4" s="37" t="s">
        <v>119</v>
      </c>
      <c r="F4" s="37" t="s">
        <v>55</v>
      </c>
      <c r="G4" s="37" t="s">
        <v>61</v>
      </c>
    </row>
    <row r="5" spans="1:7" ht="15.75" outlineLevel="1">
      <c r="A5" s="38" t="s">
        <v>4</v>
      </c>
      <c r="B5" s="43" t="s">
        <v>5</v>
      </c>
      <c r="C5" s="70">
        <v>174012.3</v>
      </c>
      <c r="D5" s="70">
        <v>174012.3</v>
      </c>
      <c r="E5" s="70">
        <v>23063.3</v>
      </c>
      <c r="F5" s="80">
        <f>E5/C5</f>
        <v>0.1325383320604348</v>
      </c>
      <c r="G5" s="80">
        <f>E5/D5</f>
        <v>0.1325383320604348</v>
      </c>
    </row>
    <row r="6" spans="1:7" ht="15.75" outlineLevel="1">
      <c r="A6" s="38" t="s">
        <v>68</v>
      </c>
      <c r="B6" s="43" t="s">
        <v>69</v>
      </c>
      <c r="C6" s="70">
        <v>11908.8</v>
      </c>
      <c r="D6" s="70">
        <v>11908.8</v>
      </c>
      <c r="E6" s="70">
        <v>1251.1</v>
      </c>
      <c r="F6" s="80">
        <f>E6/C6</f>
        <v>0.10505676474539836</v>
      </c>
      <c r="G6" s="80">
        <f>E6/D6</f>
        <v>0.10505676474539836</v>
      </c>
    </row>
    <row r="7" spans="1:7" ht="15.75" outlineLevel="1">
      <c r="A7" s="38" t="s">
        <v>6</v>
      </c>
      <c r="B7" s="43" t="s">
        <v>7</v>
      </c>
      <c r="C7" s="70"/>
      <c r="D7" s="70"/>
      <c r="E7" s="70">
        <v>14.5</v>
      </c>
      <c r="F7" s="80"/>
      <c r="G7" s="80"/>
    </row>
    <row r="8" spans="1:7" ht="15.75" outlineLevel="1">
      <c r="A8" s="38" t="s">
        <v>97</v>
      </c>
      <c r="B8" s="43" t="s">
        <v>103</v>
      </c>
      <c r="C8" s="70">
        <v>9576.5</v>
      </c>
      <c r="D8" s="70">
        <v>9576.5</v>
      </c>
      <c r="E8" s="70">
        <v>1086.3</v>
      </c>
      <c r="F8" s="80">
        <f aca="true" t="shared" si="0" ref="F8:F14">E8/C8</f>
        <v>0.11343392679997912</v>
      </c>
      <c r="G8" s="80">
        <f aca="true" t="shared" si="1" ref="G8:G14">E8/D8</f>
        <v>0.11343392679997912</v>
      </c>
    </row>
    <row r="9" spans="1:7" ht="15.75" outlineLevel="1">
      <c r="A9" s="38" t="s">
        <v>8</v>
      </c>
      <c r="B9" s="43" t="s">
        <v>9</v>
      </c>
      <c r="C9" s="70">
        <v>34</v>
      </c>
      <c r="D9" s="70">
        <v>34</v>
      </c>
      <c r="E9" s="70">
        <v>10.9</v>
      </c>
      <c r="F9" s="80">
        <f t="shared" si="0"/>
        <v>0.3205882352941177</v>
      </c>
      <c r="G9" s="80">
        <f t="shared" si="1"/>
        <v>0.3205882352941177</v>
      </c>
    </row>
    <row r="10" spans="1:7" ht="47.25" outlineLevel="1">
      <c r="A10" s="38" t="s">
        <v>91</v>
      </c>
      <c r="B10" s="43" t="s">
        <v>92</v>
      </c>
      <c r="C10" s="70">
        <v>1792.7</v>
      </c>
      <c r="D10" s="70">
        <v>1792.7</v>
      </c>
      <c r="E10" s="40">
        <v>98.2</v>
      </c>
      <c r="F10" s="80">
        <f t="shared" si="0"/>
        <v>0.054777709600044626</v>
      </c>
      <c r="G10" s="80">
        <f t="shared" si="1"/>
        <v>0.054777709600044626</v>
      </c>
    </row>
    <row r="11" spans="1:7" ht="15.75" outlineLevel="1">
      <c r="A11" s="38" t="s">
        <v>10</v>
      </c>
      <c r="B11" s="43" t="s">
        <v>60</v>
      </c>
      <c r="C11" s="70">
        <v>5759.3</v>
      </c>
      <c r="D11" s="70">
        <v>5759.3</v>
      </c>
      <c r="E11" s="70">
        <v>229.1</v>
      </c>
      <c r="F11" s="80">
        <f t="shared" si="0"/>
        <v>0.03977913982602052</v>
      </c>
      <c r="G11" s="80">
        <f t="shared" si="1"/>
        <v>0.03977913982602052</v>
      </c>
    </row>
    <row r="12" spans="1:7" ht="15.75" outlineLevel="1">
      <c r="A12" s="38" t="s">
        <v>84</v>
      </c>
      <c r="B12" s="43" t="s">
        <v>79</v>
      </c>
      <c r="C12" s="70">
        <v>2469.3</v>
      </c>
      <c r="D12" s="70">
        <v>2469.3</v>
      </c>
      <c r="E12" s="70">
        <v>378.5</v>
      </c>
      <c r="F12" s="80">
        <f t="shared" si="0"/>
        <v>0.15328230672660267</v>
      </c>
      <c r="G12" s="80">
        <f t="shared" si="1"/>
        <v>0.15328230672660267</v>
      </c>
    </row>
    <row r="13" spans="1:7" ht="15.75" outlineLevel="1">
      <c r="A13" s="38" t="s">
        <v>86</v>
      </c>
      <c r="B13" s="43" t="s">
        <v>80</v>
      </c>
      <c r="C13" s="70">
        <v>10112.4</v>
      </c>
      <c r="D13" s="70">
        <v>10112.4</v>
      </c>
      <c r="E13" s="70">
        <v>330.9</v>
      </c>
      <c r="F13" s="80">
        <f t="shared" si="0"/>
        <v>0.032722202444523556</v>
      </c>
      <c r="G13" s="80">
        <f t="shared" si="1"/>
        <v>0.032722202444523556</v>
      </c>
    </row>
    <row r="14" spans="1:7" ht="15.75" outlineLevel="1">
      <c r="A14" s="38" t="s">
        <v>12</v>
      </c>
      <c r="B14" s="43" t="s">
        <v>13</v>
      </c>
      <c r="C14" s="70">
        <v>1494.8</v>
      </c>
      <c r="D14" s="70">
        <v>1494.8</v>
      </c>
      <c r="E14" s="70">
        <v>248.2</v>
      </c>
      <c r="F14" s="80">
        <f t="shared" si="0"/>
        <v>0.16604227990366605</v>
      </c>
      <c r="G14" s="80">
        <f t="shared" si="1"/>
        <v>0.16604227990366605</v>
      </c>
    </row>
    <row r="15" spans="1:7" ht="15.75" outlineLevel="1">
      <c r="A15" s="38" t="s">
        <v>89</v>
      </c>
      <c r="B15" s="43" t="s">
        <v>90</v>
      </c>
      <c r="C15" s="70"/>
      <c r="D15" s="70"/>
      <c r="E15" s="70"/>
      <c r="F15" s="80"/>
      <c r="G15" s="80"/>
    </row>
    <row r="16" spans="1:7" s="45" customFormat="1" ht="15.75" outlineLevel="1">
      <c r="A16" s="102" t="s">
        <v>15</v>
      </c>
      <c r="B16" s="102"/>
      <c r="C16" s="48">
        <f>SUM(C5:C15)</f>
        <v>217160.09999999995</v>
      </c>
      <c r="D16" s="48">
        <f>SUM(D5:D15)</f>
        <v>217160.09999999995</v>
      </c>
      <c r="E16" s="48">
        <f>SUM(E5:E15)</f>
        <v>26711</v>
      </c>
      <c r="F16" s="41">
        <f aca="true" t="shared" si="2" ref="F16:F22">E16/C16</f>
        <v>0.12300141692695853</v>
      </c>
      <c r="G16" s="41">
        <f aca="true" t="shared" si="3" ref="G16:G22">E16/D16</f>
        <v>0.12300141692695853</v>
      </c>
    </row>
    <row r="17" spans="1:7" ht="15.75" outlineLevel="1">
      <c r="A17" s="38" t="s">
        <v>64</v>
      </c>
      <c r="B17" s="39" t="s">
        <v>16</v>
      </c>
      <c r="C17" s="70">
        <v>6054.2</v>
      </c>
      <c r="D17" s="70">
        <v>6054.2</v>
      </c>
      <c r="E17" s="40">
        <v>1114.2</v>
      </c>
      <c r="F17" s="80">
        <f t="shared" si="2"/>
        <v>0.18403752766674375</v>
      </c>
      <c r="G17" s="80">
        <f t="shared" si="3"/>
        <v>0.18403752766674375</v>
      </c>
    </row>
    <row r="18" spans="1:7" ht="15.75" outlineLevel="1">
      <c r="A18" s="38" t="s">
        <v>71</v>
      </c>
      <c r="B18" s="39" t="s">
        <v>16</v>
      </c>
      <c r="C18" s="70">
        <v>4247.2</v>
      </c>
      <c r="D18" s="70">
        <v>4247.2</v>
      </c>
      <c r="E18" s="40">
        <v>118</v>
      </c>
      <c r="F18" s="80">
        <f t="shared" si="2"/>
        <v>0.027783009983047655</v>
      </c>
      <c r="G18" s="80">
        <f t="shared" si="3"/>
        <v>0.027783009983047655</v>
      </c>
    </row>
    <row r="19" spans="1:7" ht="31.5" outlineLevel="1">
      <c r="A19" s="38" t="s">
        <v>58</v>
      </c>
      <c r="B19" s="43" t="s">
        <v>17</v>
      </c>
      <c r="C19" s="70">
        <v>1519.9</v>
      </c>
      <c r="D19" s="70">
        <v>1519.9</v>
      </c>
      <c r="E19" s="40">
        <v>90.4</v>
      </c>
      <c r="F19" s="80">
        <f t="shared" si="2"/>
        <v>0.059477597210342785</v>
      </c>
      <c r="G19" s="80">
        <f t="shared" si="3"/>
        <v>0.059477597210342785</v>
      </c>
    </row>
    <row r="20" spans="1:7" ht="31.5" outlineLevel="1">
      <c r="A20" s="38" t="s">
        <v>110</v>
      </c>
      <c r="B20" s="43" t="s">
        <v>111</v>
      </c>
      <c r="C20" s="70">
        <v>1</v>
      </c>
      <c r="D20" s="70">
        <v>1</v>
      </c>
      <c r="E20" s="40">
        <v>0.3</v>
      </c>
      <c r="F20" s="80">
        <f t="shared" si="2"/>
        <v>0.3</v>
      </c>
      <c r="G20" s="80">
        <f t="shared" si="3"/>
        <v>0.3</v>
      </c>
    </row>
    <row r="21" spans="1:7" ht="31.5" outlineLevel="1">
      <c r="A21" s="38" t="s">
        <v>57</v>
      </c>
      <c r="B21" s="43" t="s">
        <v>18</v>
      </c>
      <c r="C21" s="70">
        <v>730.1</v>
      </c>
      <c r="D21" s="70">
        <v>730.1</v>
      </c>
      <c r="E21" s="40">
        <v>58.3</v>
      </c>
      <c r="F21" s="80">
        <f t="shared" si="2"/>
        <v>0.0798520750582112</v>
      </c>
      <c r="G21" s="80">
        <f t="shared" si="3"/>
        <v>0.0798520750582112</v>
      </c>
    </row>
    <row r="22" spans="1:7" ht="15.75" outlineLevel="1">
      <c r="A22" s="38" t="s">
        <v>19</v>
      </c>
      <c r="B22" s="43" t="s">
        <v>20</v>
      </c>
      <c r="C22" s="70">
        <v>217.4</v>
      </c>
      <c r="D22" s="70">
        <v>217.4</v>
      </c>
      <c r="E22" s="40">
        <v>28.2</v>
      </c>
      <c r="F22" s="80">
        <f t="shared" si="2"/>
        <v>0.12971481140754368</v>
      </c>
      <c r="G22" s="80">
        <f t="shared" si="3"/>
        <v>0.12971481140754368</v>
      </c>
    </row>
    <row r="23" spans="1:7" ht="15.75" outlineLevel="1">
      <c r="A23" s="38" t="s">
        <v>81</v>
      </c>
      <c r="B23" s="43" t="s">
        <v>83</v>
      </c>
      <c r="C23" s="70"/>
      <c r="D23" s="70"/>
      <c r="E23" s="40"/>
      <c r="F23" s="80"/>
      <c r="G23" s="80"/>
    </row>
    <row r="24" spans="1:7" ht="30.75" customHeight="1" outlineLevel="1">
      <c r="A24" s="38" t="s">
        <v>78</v>
      </c>
      <c r="B24" s="43" t="s">
        <v>77</v>
      </c>
      <c r="C24" s="70">
        <v>3399.3</v>
      </c>
      <c r="D24" s="70">
        <v>3399.3</v>
      </c>
      <c r="E24" s="70">
        <v>191.5</v>
      </c>
      <c r="F24" s="80">
        <f>E24/C24</f>
        <v>0.056335127820433616</v>
      </c>
      <c r="G24" s="80">
        <f>E24/D24</f>
        <v>0.056335127820433616</v>
      </c>
    </row>
    <row r="25" spans="1:7" ht="15.75" outlineLevel="1">
      <c r="A25" s="38" t="s">
        <v>67</v>
      </c>
      <c r="B25" s="43" t="s">
        <v>63</v>
      </c>
      <c r="C25" s="70">
        <v>100</v>
      </c>
      <c r="D25" s="70">
        <v>100</v>
      </c>
      <c r="E25" s="40"/>
      <c r="F25" s="80">
        <f>E25/C25</f>
        <v>0</v>
      </c>
      <c r="G25" s="80">
        <f>E25/D25</f>
        <v>0</v>
      </c>
    </row>
    <row r="26" spans="1:7" ht="15.75" outlineLevel="1">
      <c r="A26" s="38" t="s">
        <v>66</v>
      </c>
      <c r="B26" s="43" t="s">
        <v>21</v>
      </c>
      <c r="C26" s="70">
        <v>700</v>
      </c>
      <c r="D26" s="70">
        <v>700</v>
      </c>
      <c r="E26" s="40">
        <v>204.2</v>
      </c>
      <c r="F26" s="80">
        <f>E26/C26</f>
        <v>0.2917142857142857</v>
      </c>
      <c r="G26" s="80">
        <f>E26/D26</f>
        <v>0.2917142857142857</v>
      </c>
    </row>
    <row r="27" spans="1:7" ht="15.75" outlineLevel="1">
      <c r="A27" s="38" t="s">
        <v>22</v>
      </c>
      <c r="B27" s="43" t="s">
        <v>23</v>
      </c>
      <c r="C27" s="70">
        <v>429.9</v>
      </c>
      <c r="D27" s="70">
        <v>429.9</v>
      </c>
      <c r="E27" s="40">
        <v>75.5</v>
      </c>
      <c r="F27" s="80">
        <f>E27/C27</f>
        <v>0.1756222377297046</v>
      </c>
      <c r="G27" s="80">
        <f>E27/D27</f>
        <v>0.1756222377297046</v>
      </c>
    </row>
    <row r="28" spans="1:249" s="46" customFormat="1" ht="15.75" outlineLevel="1">
      <c r="A28" s="38" t="s">
        <v>24</v>
      </c>
      <c r="B28" s="43" t="s">
        <v>25</v>
      </c>
      <c r="C28" s="70"/>
      <c r="D28" s="70"/>
      <c r="E28" s="40"/>
      <c r="F28" s="80"/>
      <c r="G28" s="80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  <c r="BM28" s="44"/>
      <c r="BN28" s="44"/>
      <c r="BO28" s="44"/>
      <c r="BP28" s="44"/>
      <c r="BQ28" s="44"/>
      <c r="BR28" s="44"/>
      <c r="BS28" s="44"/>
      <c r="BT28" s="44"/>
      <c r="BU28" s="44"/>
      <c r="BV28" s="44"/>
      <c r="BW28" s="44"/>
      <c r="BX28" s="44"/>
      <c r="BY28" s="44"/>
      <c r="BZ28" s="44"/>
      <c r="CA28" s="44"/>
      <c r="CB28" s="44"/>
      <c r="CC28" s="44"/>
      <c r="CD28" s="44"/>
      <c r="CE28" s="44"/>
      <c r="CF28" s="44"/>
      <c r="CG28" s="44"/>
      <c r="CH28" s="44"/>
      <c r="CI28" s="44"/>
      <c r="CJ28" s="44"/>
      <c r="CK28" s="44"/>
      <c r="CL28" s="44"/>
      <c r="CM28" s="44"/>
      <c r="CN28" s="44"/>
      <c r="CO28" s="44"/>
      <c r="CP28" s="44"/>
      <c r="CQ28" s="44"/>
      <c r="CR28" s="44"/>
      <c r="CS28" s="44"/>
      <c r="CT28" s="44"/>
      <c r="CU28" s="44"/>
      <c r="CV28" s="44"/>
      <c r="CW28" s="44"/>
      <c r="CX28" s="44"/>
      <c r="CY28" s="44"/>
      <c r="CZ28" s="44"/>
      <c r="DA28" s="44"/>
      <c r="DB28" s="44"/>
      <c r="DC28" s="44"/>
      <c r="DD28" s="44"/>
      <c r="DE28" s="44"/>
      <c r="DF28" s="44"/>
      <c r="DG28" s="44"/>
      <c r="DH28" s="44"/>
      <c r="DI28" s="44"/>
      <c r="DJ28" s="44"/>
      <c r="DK28" s="44"/>
      <c r="DL28" s="44"/>
      <c r="DM28" s="44"/>
      <c r="DN28" s="44"/>
      <c r="DO28" s="44"/>
      <c r="DP28" s="44"/>
      <c r="DQ28" s="44"/>
      <c r="DR28" s="44"/>
      <c r="DS28" s="44"/>
      <c r="DT28" s="44"/>
      <c r="DU28" s="44"/>
      <c r="DV28" s="44"/>
      <c r="DW28" s="44"/>
      <c r="DX28" s="44"/>
      <c r="DY28" s="44"/>
      <c r="DZ28" s="44"/>
      <c r="EA28" s="44"/>
      <c r="EB28" s="44"/>
      <c r="EC28" s="44"/>
      <c r="ED28" s="44"/>
      <c r="EE28" s="44"/>
      <c r="EF28" s="44"/>
      <c r="EG28" s="44"/>
      <c r="EH28" s="44"/>
      <c r="EI28" s="44"/>
      <c r="EJ28" s="44"/>
      <c r="EK28" s="44"/>
      <c r="EL28" s="44"/>
      <c r="EM28" s="44"/>
      <c r="EN28" s="44"/>
      <c r="EO28" s="44"/>
      <c r="EP28" s="44"/>
      <c r="EQ28" s="44"/>
      <c r="ER28" s="44"/>
      <c r="ES28" s="44"/>
      <c r="ET28" s="44"/>
      <c r="EU28" s="44"/>
      <c r="EV28" s="44"/>
      <c r="EW28" s="44"/>
      <c r="EX28" s="44"/>
      <c r="EY28" s="44"/>
      <c r="EZ28" s="44"/>
      <c r="FA28" s="44"/>
      <c r="FB28" s="44"/>
      <c r="FC28" s="44"/>
      <c r="FD28" s="44"/>
      <c r="FE28" s="44"/>
      <c r="FF28" s="44"/>
      <c r="FG28" s="44"/>
      <c r="FH28" s="44"/>
      <c r="FI28" s="44"/>
      <c r="FJ28" s="44"/>
      <c r="FK28" s="44"/>
      <c r="FL28" s="44"/>
      <c r="FM28" s="44"/>
      <c r="FN28" s="44"/>
      <c r="FO28" s="44"/>
      <c r="FP28" s="44"/>
      <c r="FQ28" s="44"/>
      <c r="FR28" s="44"/>
      <c r="FS28" s="44"/>
      <c r="FT28" s="44"/>
      <c r="FU28" s="44"/>
      <c r="FV28" s="44"/>
      <c r="FW28" s="44"/>
      <c r="FX28" s="44"/>
      <c r="FY28" s="44"/>
      <c r="FZ28" s="44"/>
      <c r="GA28" s="44"/>
      <c r="GB28" s="44"/>
      <c r="GC28" s="44"/>
      <c r="GD28" s="44"/>
      <c r="GE28" s="44"/>
      <c r="GF28" s="44"/>
      <c r="GG28" s="44"/>
      <c r="GH28" s="44"/>
      <c r="GI28" s="44"/>
      <c r="GJ28" s="44"/>
      <c r="GK28" s="44"/>
      <c r="GL28" s="44"/>
      <c r="GM28" s="44"/>
      <c r="GN28" s="44"/>
      <c r="GO28" s="44"/>
      <c r="GP28" s="44"/>
      <c r="GQ28" s="44"/>
      <c r="GR28" s="44"/>
      <c r="GS28" s="44"/>
      <c r="GT28" s="44"/>
      <c r="GU28" s="44"/>
      <c r="GV28" s="44"/>
      <c r="GW28" s="44"/>
      <c r="GX28" s="44"/>
      <c r="GY28" s="44"/>
      <c r="GZ28" s="44"/>
      <c r="HA28" s="44"/>
      <c r="HB28" s="44"/>
      <c r="HC28" s="44"/>
      <c r="HD28" s="44"/>
      <c r="HE28" s="44"/>
      <c r="HF28" s="44"/>
      <c r="HG28" s="44"/>
      <c r="HH28" s="44"/>
      <c r="HI28" s="44"/>
      <c r="HJ28" s="44"/>
      <c r="HK28" s="44"/>
      <c r="HL28" s="44"/>
      <c r="HM28" s="44"/>
      <c r="HN28" s="44"/>
      <c r="HO28" s="44"/>
      <c r="HP28" s="44"/>
      <c r="HQ28" s="44"/>
      <c r="HR28" s="44"/>
      <c r="HS28" s="44"/>
      <c r="HT28" s="44"/>
      <c r="HU28" s="44"/>
      <c r="HV28" s="44"/>
      <c r="HW28" s="44"/>
      <c r="HX28" s="44"/>
      <c r="HY28" s="44"/>
      <c r="HZ28" s="44"/>
      <c r="IA28" s="44"/>
      <c r="IB28" s="44"/>
      <c r="IC28" s="44"/>
      <c r="ID28" s="44"/>
      <c r="IE28" s="44"/>
      <c r="IF28" s="44"/>
      <c r="IG28" s="44"/>
      <c r="IH28" s="44"/>
      <c r="II28" s="44"/>
      <c r="IJ28" s="44"/>
      <c r="IK28" s="44"/>
      <c r="IL28" s="44"/>
      <c r="IM28" s="44"/>
      <c r="IN28" s="44"/>
      <c r="IO28" s="44"/>
    </row>
    <row r="29" spans="1:7" s="46" customFormat="1" ht="15.75">
      <c r="A29" s="103" t="s">
        <v>26</v>
      </c>
      <c r="B29" s="103"/>
      <c r="C29" s="48">
        <f>SUM(C17:C28)</f>
        <v>17399</v>
      </c>
      <c r="D29" s="48">
        <f>SUM(D17:D28)</f>
        <v>17399</v>
      </c>
      <c r="E29" s="48">
        <f>SUM(E17:E28)</f>
        <v>1880.6000000000001</v>
      </c>
      <c r="F29" s="41">
        <f>E29/C29</f>
        <v>0.10808667164779585</v>
      </c>
      <c r="G29" s="41">
        <f>E29/D29</f>
        <v>0.10808667164779585</v>
      </c>
    </row>
    <row r="30" spans="1:7" s="46" customFormat="1" ht="27" customHeight="1" outlineLevel="1">
      <c r="A30" s="101" t="s">
        <v>27</v>
      </c>
      <c r="B30" s="101"/>
      <c r="C30" s="48">
        <f>C16+C29</f>
        <v>234559.09999999995</v>
      </c>
      <c r="D30" s="48">
        <f>D16+D29</f>
        <v>234559.09999999995</v>
      </c>
      <c r="E30" s="48">
        <f>E16+E29</f>
        <v>28591.6</v>
      </c>
      <c r="F30" s="41">
        <f>E30/C30</f>
        <v>0.12189507889482866</v>
      </c>
      <c r="G30" s="41">
        <f>E30/D30</f>
        <v>0.12189507889482866</v>
      </c>
    </row>
    <row r="31" spans="1:249" s="46" customFormat="1" ht="35.25" customHeight="1" outlineLevel="1">
      <c r="A31" s="35" t="s">
        <v>2</v>
      </c>
      <c r="B31" s="36" t="s">
        <v>3</v>
      </c>
      <c r="C31" s="85" t="s">
        <v>108</v>
      </c>
      <c r="D31" s="37" t="s">
        <v>109</v>
      </c>
      <c r="E31" s="37" t="s">
        <v>119</v>
      </c>
      <c r="F31" s="37" t="s">
        <v>55</v>
      </c>
      <c r="G31" s="37" t="s">
        <v>61</v>
      </c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4"/>
      <c r="BR31" s="44"/>
      <c r="BS31" s="44"/>
      <c r="BT31" s="44"/>
      <c r="BU31" s="44"/>
      <c r="BV31" s="44"/>
      <c r="BW31" s="44"/>
      <c r="BX31" s="44"/>
      <c r="BY31" s="44"/>
      <c r="BZ31" s="44"/>
      <c r="CA31" s="44"/>
      <c r="CB31" s="44"/>
      <c r="CC31" s="44"/>
      <c r="CD31" s="44"/>
      <c r="CE31" s="44"/>
      <c r="CF31" s="44"/>
      <c r="CG31" s="44"/>
      <c r="CH31" s="44"/>
      <c r="CI31" s="44"/>
      <c r="CJ31" s="44"/>
      <c r="CK31" s="44"/>
      <c r="CL31" s="44"/>
      <c r="CM31" s="44"/>
      <c r="CN31" s="44"/>
      <c r="CO31" s="44"/>
      <c r="CP31" s="44"/>
      <c r="CQ31" s="44"/>
      <c r="CR31" s="44"/>
      <c r="CS31" s="44"/>
      <c r="CT31" s="44"/>
      <c r="CU31" s="44"/>
      <c r="CV31" s="44"/>
      <c r="CW31" s="44"/>
      <c r="CX31" s="44"/>
      <c r="CY31" s="44"/>
      <c r="CZ31" s="44"/>
      <c r="DA31" s="44"/>
      <c r="DB31" s="44"/>
      <c r="DC31" s="44"/>
      <c r="DD31" s="44"/>
      <c r="DE31" s="44"/>
      <c r="DF31" s="44"/>
      <c r="DG31" s="44"/>
      <c r="DH31" s="44"/>
      <c r="DI31" s="44"/>
      <c r="DJ31" s="44"/>
      <c r="DK31" s="44"/>
      <c r="DL31" s="44"/>
      <c r="DM31" s="44"/>
      <c r="DN31" s="44"/>
      <c r="DO31" s="44"/>
      <c r="DP31" s="44"/>
      <c r="DQ31" s="44"/>
      <c r="DR31" s="44"/>
      <c r="DS31" s="44"/>
      <c r="DT31" s="44"/>
      <c r="DU31" s="44"/>
      <c r="DV31" s="44"/>
      <c r="DW31" s="44"/>
      <c r="DX31" s="44"/>
      <c r="DY31" s="44"/>
      <c r="DZ31" s="44"/>
      <c r="EA31" s="44"/>
      <c r="EB31" s="44"/>
      <c r="EC31" s="44"/>
      <c r="ED31" s="44"/>
      <c r="EE31" s="44"/>
      <c r="EF31" s="44"/>
      <c r="EG31" s="44"/>
      <c r="EH31" s="44"/>
      <c r="EI31" s="44"/>
      <c r="EJ31" s="44"/>
      <c r="EK31" s="44"/>
      <c r="EL31" s="44"/>
      <c r="EM31" s="44"/>
      <c r="EN31" s="44"/>
      <c r="EO31" s="44"/>
      <c r="EP31" s="44"/>
      <c r="EQ31" s="44"/>
      <c r="ER31" s="44"/>
      <c r="ES31" s="44"/>
      <c r="ET31" s="44"/>
      <c r="EU31" s="44"/>
      <c r="EV31" s="44"/>
      <c r="EW31" s="44"/>
      <c r="EX31" s="44"/>
      <c r="EY31" s="44"/>
      <c r="EZ31" s="44"/>
      <c r="FA31" s="44"/>
      <c r="FB31" s="44"/>
      <c r="FC31" s="44"/>
      <c r="FD31" s="44"/>
      <c r="FE31" s="44"/>
      <c r="FF31" s="44"/>
      <c r="FG31" s="44"/>
      <c r="FH31" s="44"/>
      <c r="FI31" s="44"/>
      <c r="FJ31" s="44"/>
      <c r="FK31" s="44"/>
      <c r="FL31" s="44"/>
      <c r="FM31" s="44"/>
      <c r="FN31" s="44"/>
      <c r="FO31" s="44"/>
      <c r="FP31" s="44"/>
      <c r="FQ31" s="44"/>
      <c r="FR31" s="44"/>
      <c r="FS31" s="44"/>
      <c r="FT31" s="44"/>
      <c r="FU31" s="44"/>
      <c r="FV31" s="44"/>
      <c r="FW31" s="44"/>
      <c r="FX31" s="44"/>
      <c r="FY31" s="44"/>
      <c r="FZ31" s="44"/>
      <c r="GA31" s="44"/>
      <c r="GB31" s="44"/>
      <c r="GC31" s="44"/>
      <c r="GD31" s="44"/>
      <c r="GE31" s="44"/>
      <c r="GF31" s="44"/>
      <c r="GG31" s="44"/>
      <c r="GH31" s="44"/>
      <c r="GI31" s="44"/>
      <c r="GJ31" s="44"/>
      <c r="GK31" s="44"/>
      <c r="GL31" s="44"/>
      <c r="GM31" s="44"/>
      <c r="GN31" s="44"/>
      <c r="GO31" s="44"/>
      <c r="GP31" s="44"/>
      <c r="GQ31" s="44"/>
      <c r="GR31" s="44"/>
      <c r="GS31" s="44"/>
      <c r="GT31" s="44"/>
      <c r="GU31" s="44"/>
      <c r="GV31" s="44"/>
      <c r="GW31" s="44"/>
      <c r="GX31" s="44"/>
      <c r="GY31" s="44"/>
      <c r="GZ31" s="44"/>
      <c r="HA31" s="44"/>
      <c r="HB31" s="44"/>
      <c r="HC31" s="44"/>
      <c r="HD31" s="44"/>
      <c r="HE31" s="44"/>
      <c r="HF31" s="44"/>
      <c r="HG31" s="44"/>
      <c r="HH31" s="44"/>
      <c r="HI31" s="44"/>
      <c r="HJ31" s="44"/>
      <c r="HK31" s="44"/>
      <c r="HL31" s="44"/>
      <c r="HM31" s="44"/>
      <c r="HN31" s="44"/>
      <c r="HO31" s="44"/>
      <c r="HP31" s="44"/>
      <c r="HQ31" s="44"/>
      <c r="HR31" s="44"/>
      <c r="HS31" s="44"/>
      <c r="HT31" s="44"/>
      <c r="HU31" s="44"/>
      <c r="HV31" s="44"/>
      <c r="HW31" s="44"/>
      <c r="HX31" s="44"/>
      <c r="HY31" s="44"/>
      <c r="HZ31" s="44"/>
      <c r="IA31" s="44"/>
      <c r="IB31" s="44"/>
      <c r="IC31" s="44"/>
      <c r="ID31" s="44"/>
      <c r="IE31" s="44"/>
      <c r="IF31" s="44"/>
      <c r="IG31" s="44"/>
      <c r="IH31" s="44"/>
      <c r="II31" s="44"/>
      <c r="IJ31" s="44"/>
      <c r="IK31" s="44"/>
      <c r="IL31" s="44"/>
      <c r="IM31" s="44"/>
      <c r="IN31" s="44"/>
      <c r="IO31" s="44"/>
    </row>
    <row r="32" spans="1:249" ht="31.5">
      <c r="A32" s="47" t="s">
        <v>28</v>
      </c>
      <c r="B32" s="1" t="s">
        <v>29</v>
      </c>
      <c r="C32" s="48">
        <f>C33+C38+C39+C40</f>
        <v>499495.80000000005</v>
      </c>
      <c r="D32" s="48">
        <f>D33+D38+D39+D40</f>
        <v>494860.8</v>
      </c>
      <c r="E32" s="48">
        <f>E33+E38+E39+E40</f>
        <v>76520.1</v>
      </c>
      <c r="F32" s="42">
        <f>E32/C32</f>
        <v>0.15319468151684157</v>
      </c>
      <c r="G32" s="42">
        <f>E32/D32</f>
        <v>0.1546295443082176</v>
      </c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BG32" s="46"/>
      <c r="BH32" s="46"/>
      <c r="BI32" s="46"/>
      <c r="BJ32" s="46"/>
      <c r="BK32" s="46"/>
      <c r="BL32" s="46"/>
      <c r="BM32" s="46"/>
      <c r="BN32" s="46"/>
      <c r="BO32" s="46"/>
      <c r="BP32" s="46"/>
      <c r="BQ32" s="46"/>
      <c r="BR32" s="46"/>
      <c r="BS32" s="46"/>
      <c r="BT32" s="46"/>
      <c r="BU32" s="46"/>
      <c r="BV32" s="46"/>
      <c r="BW32" s="46"/>
      <c r="BX32" s="46"/>
      <c r="BY32" s="46"/>
      <c r="BZ32" s="46"/>
      <c r="CA32" s="46"/>
      <c r="CB32" s="46"/>
      <c r="CC32" s="46"/>
      <c r="CD32" s="46"/>
      <c r="CE32" s="46"/>
      <c r="CF32" s="46"/>
      <c r="CG32" s="46"/>
      <c r="CH32" s="46"/>
      <c r="CI32" s="46"/>
      <c r="CJ32" s="46"/>
      <c r="CK32" s="46"/>
      <c r="CL32" s="46"/>
      <c r="CM32" s="46"/>
      <c r="CN32" s="46"/>
      <c r="CO32" s="46"/>
      <c r="CP32" s="46"/>
      <c r="CQ32" s="46"/>
      <c r="CR32" s="46"/>
      <c r="CS32" s="46"/>
      <c r="CT32" s="46"/>
      <c r="CU32" s="46"/>
      <c r="CV32" s="46"/>
      <c r="CW32" s="46"/>
      <c r="CX32" s="46"/>
      <c r="CY32" s="46"/>
      <c r="CZ32" s="46"/>
      <c r="DA32" s="46"/>
      <c r="DB32" s="46"/>
      <c r="DC32" s="46"/>
      <c r="DD32" s="46"/>
      <c r="DE32" s="46"/>
      <c r="DF32" s="46"/>
      <c r="DG32" s="46"/>
      <c r="DH32" s="46"/>
      <c r="DI32" s="46"/>
      <c r="DJ32" s="46"/>
      <c r="DK32" s="46"/>
      <c r="DL32" s="46"/>
      <c r="DM32" s="46"/>
      <c r="DN32" s="46"/>
      <c r="DO32" s="46"/>
      <c r="DP32" s="46"/>
      <c r="DQ32" s="46"/>
      <c r="DR32" s="46"/>
      <c r="DS32" s="46"/>
      <c r="DT32" s="46"/>
      <c r="DU32" s="46"/>
      <c r="DV32" s="46"/>
      <c r="DW32" s="46"/>
      <c r="DX32" s="46"/>
      <c r="DY32" s="46"/>
      <c r="DZ32" s="46"/>
      <c r="EA32" s="46"/>
      <c r="EB32" s="46"/>
      <c r="EC32" s="46"/>
      <c r="ED32" s="46"/>
      <c r="EE32" s="46"/>
      <c r="EF32" s="46"/>
      <c r="EG32" s="46"/>
      <c r="EH32" s="46"/>
      <c r="EI32" s="46"/>
      <c r="EJ32" s="46"/>
      <c r="EK32" s="46"/>
      <c r="EL32" s="46"/>
      <c r="EM32" s="46"/>
      <c r="EN32" s="46"/>
      <c r="EO32" s="46"/>
      <c r="EP32" s="46"/>
      <c r="EQ32" s="46"/>
      <c r="ER32" s="46"/>
      <c r="ES32" s="46"/>
      <c r="ET32" s="46"/>
      <c r="EU32" s="46"/>
      <c r="EV32" s="46"/>
      <c r="EW32" s="46"/>
      <c r="EX32" s="46"/>
      <c r="EY32" s="46"/>
      <c r="EZ32" s="46"/>
      <c r="FA32" s="46"/>
      <c r="FB32" s="46"/>
      <c r="FC32" s="46"/>
      <c r="FD32" s="46"/>
      <c r="FE32" s="46"/>
      <c r="FF32" s="46"/>
      <c r="FG32" s="46"/>
      <c r="FH32" s="46"/>
      <c r="FI32" s="46"/>
      <c r="FJ32" s="46"/>
      <c r="FK32" s="46"/>
      <c r="FL32" s="46"/>
      <c r="FM32" s="46"/>
      <c r="FN32" s="46"/>
      <c r="FO32" s="46"/>
      <c r="FP32" s="46"/>
      <c r="FQ32" s="46"/>
      <c r="FR32" s="46"/>
      <c r="FS32" s="46"/>
      <c r="FT32" s="46"/>
      <c r="FU32" s="46"/>
      <c r="FV32" s="46"/>
      <c r="FW32" s="46"/>
      <c r="FX32" s="46"/>
      <c r="FY32" s="46"/>
      <c r="FZ32" s="46"/>
      <c r="GA32" s="46"/>
      <c r="GB32" s="46"/>
      <c r="GC32" s="46"/>
      <c r="GD32" s="46"/>
      <c r="GE32" s="46"/>
      <c r="GF32" s="46"/>
      <c r="GG32" s="46"/>
      <c r="GH32" s="46"/>
      <c r="GI32" s="46"/>
      <c r="GJ32" s="46"/>
      <c r="GK32" s="46"/>
      <c r="GL32" s="46"/>
      <c r="GM32" s="46"/>
      <c r="GN32" s="46"/>
      <c r="GO32" s="46"/>
      <c r="GP32" s="46"/>
      <c r="GQ32" s="46"/>
      <c r="GR32" s="46"/>
      <c r="GS32" s="46"/>
      <c r="GT32" s="46"/>
      <c r="GU32" s="46"/>
      <c r="GV32" s="46"/>
      <c r="GW32" s="46"/>
      <c r="GX32" s="46"/>
      <c r="GY32" s="46"/>
      <c r="GZ32" s="46"/>
      <c r="HA32" s="46"/>
      <c r="HB32" s="46"/>
      <c r="HC32" s="46"/>
      <c r="HD32" s="46"/>
      <c r="HE32" s="46"/>
      <c r="HF32" s="46"/>
      <c r="HG32" s="46"/>
      <c r="HH32" s="46"/>
      <c r="HI32" s="46"/>
      <c r="HJ32" s="46"/>
      <c r="HK32" s="46"/>
      <c r="HL32" s="46"/>
      <c r="HM32" s="46"/>
      <c r="HN32" s="46"/>
      <c r="HO32" s="46"/>
      <c r="HP32" s="46"/>
      <c r="HQ32" s="46"/>
      <c r="HR32" s="46"/>
      <c r="HS32" s="46"/>
      <c r="HT32" s="46"/>
      <c r="HU32" s="46"/>
      <c r="HV32" s="46"/>
      <c r="HW32" s="46"/>
      <c r="HX32" s="46"/>
      <c r="HY32" s="46"/>
      <c r="HZ32" s="46"/>
      <c r="IA32" s="46"/>
      <c r="IB32" s="46"/>
      <c r="IC32" s="46"/>
      <c r="ID32" s="46"/>
      <c r="IE32" s="46"/>
      <c r="IF32" s="46"/>
      <c r="IG32" s="46"/>
      <c r="IH32" s="46"/>
      <c r="II32" s="46"/>
      <c r="IJ32" s="46"/>
      <c r="IK32" s="46"/>
      <c r="IL32" s="46"/>
      <c r="IM32" s="46"/>
      <c r="IN32" s="46"/>
      <c r="IO32" s="46"/>
    </row>
    <row r="33" spans="1:249" ht="63">
      <c r="A33" s="47" t="s">
        <v>30</v>
      </c>
      <c r="B33" s="1" t="s">
        <v>31</v>
      </c>
      <c r="C33" s="48">
        <f>C34+C35+C36+C37</f>
        <v>499495.80000000005</v>
      </c>
      <c r="D33" s="48">
        <f>D34+D35+D36+D37</f>
        <v>495326.5</v>
      </c>
      <c r="E33" s="48">
        <f>E34+E35+E36+E37</f>
        <v>76985.8</v>
      </c>
      <c r="F33" s="42">
        <f>E33/C33</f>
        <v>0.15412702168867085</v>
      </c>
      <c r="G33" s="42">
        <f>E33/D33</f>
        <v>0.1554243514126541</v>
      </c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6"/>
      <c r="BM33" s="46"/>
      <c r="BN33" s="46"/>
      <c r="BO33" s="46"/>
      <c r="BP33" s="46"/>
      <c r="BQ33" s="46"/>
      <c r="BR33" s="46"/>
      <c r="BS33" s="46"/>
      <c r="BT33" s="46"/>
      <c r="BU33" s="46"/>
      <c r="BV33" s="46"/>
      <c r="BW33" s="46"/>
      <c r="BX33" s="46"/>
      <c r="BY33" s="46"/>
      <c r="BZ33" s="46"/>
      <c r="CA33" s="46"/>
      <c r="CB33" s="46"/>
      <c r="CC33" s="46"/>
      <c r="CD33" s="46"/>
      <c r="CE33" s="46"/>
      <c r="CF33" s="46"/>
      <c r="CG33" s="46"/>
      <c r="CH33" s="46"/>
      <c r="CI33" s="46"/>
      <c r="CJ33" s="46"/>
      <c r="CK33" s="46"/>
      <c r="CL33" s="46"/>
      <c r="CM33" s="46"/>
      <c r="CN33" s="46"/>
      <c r="CO33" s="46"/>
      <c r="CP33" s="46"/>
      <c r="CQ33" s="46"/>
      <c r="CR33" s="46"/>
      <c r="CS33" s="46"/>
      <c r="CT33" s="46"/>
      <c r="CU33" s="46"/>
      <c r="CV33" s="46"/>
      <c r="CW33" s="46"/>
      <c r="CX33" s="46"/>
      <c r="CY33" s="46"/>
      <c r="CZ33" s="46"/>
      <c r="DA33" s="46"/>
      <c r="DB33" s="46"/>
      <c r="DC33" s="46"/>
      <c r="DD33" s="46"/>
      <c r="DE33" s="46"/>
      <c r="DF33" s="46"/>
      <c r="DG33" s="46"/>
      <c r="DH33" s="46"/>
      <c r="DI33" s="46"/>
      <c r="DJ33" s="46"/>
      <c r="DK33" s="46"/>
      <c r="DL33" s="46"/>
      <c r="DM33" s="46"/>
      <c r="DN33" s="46"/>
      <c r="DO33" s="46"/>
      <c r="DP33" s="46"/>
      <c r="DQ33" s="46"/>
      <c r="DR33" s="46"/>
      <c r="DS33" s="46"/>
      <c r="DT33" s="46"/>
      <c r="DU33" s="46"/>
      <c r="DV33" s="46"/>
      <c r="DW33" s="46"/>
      <c r="DX33" s="46"/>
      <c r="DY33" s="46"/>
      <c r="DZ33" s="46"/>
      <c r="EA33" s="46"/>
      <c r="EB33" s="46"/>
      <c r="EC33" s="46"/>
      <c r="ED33" s="46"/>
      <c r="EE33" s="46"/>
      <c r="EF33" s="46"/>
      <c r="EG33" s="46"/>
      <c r="EH33" s="46"/>
      <c r="EI33" s="46"/>
      <c r="EJ33" s="46"/>
      <c r="EK33" s="46"/>
      <c r="EL33" s="46"/>
      <c r="EM33" s="46"/>
      <c r="EN33" s="46"/>
      <c r="EO33" s="46"/>
      <c r="EP33" s="46"/>
      <c r="EQ33" s="46"/>
      <c r="ER33" s="46"/>
      <c r="ES33" s="46"/>
      <c r="ET33" s="46"/>
      <c r="EU33" s="46"/>
      <c r="EV33" s="46"/>
      <c r="EW33" s="46"/>
      <c r="EX33" s="46"/>
      <c r="EY33" s="46"/>
      <c r="EZ33" s="46"/>
      <c r="FA33" s="46"/>
      <c r="FB33" s="46"/>
      <c r="FC33" s="46"/>
      <c r="FD33" s="46"/>
      <c r="FE33" s="46"/>
      <c r="FF33" s="46"/>
      <c r="FG33" s="46"/>
      <c r="FH33" s="46"/>
      <c r="FI33" s="46"/>
      <c r="FJ33" s="46"/>
      <c r="FK33" s="46"/>
      <c r="FL33" s="46"/>
      <c r="FM33" s="46"/>
      <c r="FN33" s="46"/>
      <c r="FO33" s="46"/>
      <c r="FP33" s="46"/>
      <c r="FQ33" s="46"/>
      <c r="FR33" s="46"/>
      <c r="FS33" s="46"/>
      <c r="FT33" s="46"/>
      <c r="FU33" s="46"/>
      <c r="FV33" s="46"/>
      <c r="FW33" s="46"/>
      <c r="FX33" s="46"/>
      <c r="FY33" s="46"/>
      <c r="FZ33" s="46"/>
      <c r="GA33" s="46"/>
      <c r="GB33" s="46"/>
      <c r="GC33" s="46"/>
      <c r="GD33" s="46"/>
      <c r="GE33" s="46"/>
      <c r="GF33" s="46"/>
      <c r="GG33" s="46"/>
      <c r="GH33" s="46"/>
      <c r="GI33" s="46"/>
      <c r="GJ33" s="46"/>
      <c r="GK33" s="46"/>
      <c r="GL33" s="46"/>
      <c r="GM33" s="46"/>
      <c r="GN33" s="46"/>
      <c r="GO33" s="46"/>
      <c r="GP33" s="46"/>
      <c r="GQ33" s="46"/>
      <c r="GR33" s="46"/>
      <c r="GS33" s="46"/>
      <c r="GT33" s="46"/>
      <c r="GU33" s="46"/>
      <c r="GV33" s="46"/>
      <c r="GW33" s="46"/>
      <c r="GX33" s="46"/>
      <c r="GY33" s="46"/>
      <c r="GZ33" s="46"/>
      <c r="HA33" s="46"/>
      <c r="HB33" s="46"/>
      <c r="HC33" s="46"/>
      <c r="HD33" s="46"/>
      <c r="HE33" s="46"/>
      <c r="HF33" s="46"/>
      <c r="HG33" s="46"/>
      <c r="HH33" s="46"/>
      <c r="HI33" s="46"/>
      <c r="HJ33" s="46"/>
      <c r="HK33" s="46"/>
      <c r="HL33" s="46"/>
      <c r="HM33" s="46"/>
      <c r="HN33" s="46"/>
      <c r="HO33" s="46"/>
      <c r="HP33" s="46"/>
      <c r="HQ33" s="46"/>
      <c r="HR33" s="46"/>
      <c r="HS33" s="46"/>
      <c r="HT33" s="46"/>
      <c r="HU33" s="46"/>
      <c r="HV33" s="46"/>
      <c r="HW33" s="46"/>
      <c r="HX33" s="46"/>
      <c r="HY33" s="46"/>
      <c r="HZ33" s="46"/>
      <c r="IA33" s="46"/>
      <c r="IB33" s="46"/>
      <c r="IC33" s="46"/>
      <c r="ID33" s="46"/>
      <c r="IE33" s="46"/>
      <c r="IF33" s="46"/>
      <c r="IG33" s="46"/>
      <c r="IH33" s="46"/>
      <c r="II33" s="46"/>
      <c r="IJ33" s="46"/>
      <c r="IK33" s="46"/>
      <c r="IL33" s="46"/>
      <c r="IM33" s="46"/>
      <c r="IN33" s="46"/>
      <c r="IO33" s="46"/>
    </row>
    <row r="34" spans="1:249" ht="47.25">
      <c r="A34" s="47" t="s">
        <v>98</v>
      </c>
      <c r="B34" s="47" t="s">
        <v>32</v>
      </c>
      <c r="C34" s="48">
        <v>167724</v>
      </c>
      <c r="D34" s="48">
        <v>167724</v>
      </c>
      <c r="E34" s="48">
        <v>26556.4</v>
      </c>
      <c r="F34" s="42">
        <f>E34/C34</f>
        <v>0.15833392955092893</v>
      </c>
      <c r="G34" s="42">
        <f>E34/D34</f>
        <v>0.15833392955092893</v>
      </c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6"/>
      <c r="BM34" s="46"/>
      <c r="BN34" s="46"/>
      <c r="BO34" s="46"/>
      <c r="BP34" s="46"/>
      <c r="BQ34" s="46"/>
      <c r="BR34" s="46"/>
      <c r="BS34" s="46"/>
      <c r="BT34" s="46"/>
      <c r="BU34" s="46"/>
      <c r="BV34" s="46"/>
      <c r="BW34" s="46"/>
      <c r="BX34" s="46"/>
      <c r="BY34" s="46"/>
      <c r="BZ34" s="46"/>
      <c r="CA34" s="46"/>
      <c r="CB34" s="46"/>
      <c r="CC34" s="46"/>
      <c r="CD34" s="46"/>
      <c r="CE34" s="46"/>
      <c r="CF34" s="46"/>
      <c r="CG34" s="46"/>
      <c r="CH34" s="46"/>
      <c r="CI34" s="46"/>
      <c r="CJ34" s="46"/>
      <c r="CK34" s="46"/>
      <c r="CL34" s="46"/>
      <c r="CM34" s="46"/>
      <c r="CN34" s="46"/>
      <c r="CO34" s="46"/>
      <c r="CP34" s="46"/>
      <c r="CQ34" s="46"/>
      <c r="CR34" s="46"/>
      <c r="CS34" s="46"/>
      <c r="CT34" s="46"/>
      <c r="CU34" s="46"/>
      <c r="CV34" s="46"/>
      <c r="CW34" s="46"/>
      <c r="CX34" s="46"/>
      <c r="CY34" s="46"/>
      <c r="CZ34" s="46"/>
      <c r="DA34" s="46"/>
      <c r="DB34" s="46"/>
      <c r="DC34" s="46"/>
      <c r="DD34" s="46"/>
      <c r="DE34" s="46"/>
      <c r="DF34" s="46"/>
      <c r="DG34" s="46"/>
      <c r="DH34" s="46"/>
      <c r="DI34" s="46"/>
      <c r="DJ34" s="46"/>
      <c r="DK34" s="46"/>
      <c r="DL34" s="46"/>
      <c r="DM34" s="46"/>
      <c r="DN34" s="46"/>
      <c r="DO34" s="46"/>
      <c r="DP34" s="46"/>
      <c r="DQ34" s="46"/>
      <c r="DR34" s="46"/>
      <c r="DS34" s="46"/>
      <c r="DT34" s="46"/>
      <c r="DU34" s="46"/>
      <c r="DV34" s="46"/>
      <c r="DW34" s="46"/>
      <c r="DX34" s="46"/>
      <c r="DY34" s="46"/>
      <c r="DZ34" s="46"/>
      <c r="EA34" s="46"/>
      <c r="EB34" s="46"/>
      <c r="EC34" s="46"/>
      <c r="ED34" s="46"/>
      <c r="EE34" s="46"/>
      <c r="EF34" s="46"/>
      <c r="EG34" s="46"/>
      <c r="EH34" s="46"/>
      <c r="EI34" s="46"/>
      <c r="EJ34" s="46"/>
      <c r="EK34" s="46"/>
      <c r="EL34" s="46"/>
      <c r="EM34" s="46"/>
      <c r="EN34" s="46"/>
      <c r="EO34" s="46"/>
      <c r="EP34" s="46"/>
      <c r="EQ34" s="46"/>
      <c r="ER34" s="46"/>
      <c r="ES34" s="46"/>
      <c r="ET34" s="46"/>
      <c r="EU34" s="46"/>
      <c r="EV34" s="46"/>
      <c r="EW34" s="46"/>
      <c r="EX34" s="46"/>
      <c r="EY34" s="46"/>
      <c r="EZ34" s="46"/>
      <c r="FA34" s="46"/>
      <c r="FB34" s="46"/>
      <c r="FC34" s="46"/>
      <c r="FD34" s="46"/>
      <c r="FE34" s="46"/>
      <c r="FF34" s="46"/>
      <c r="FG34" s="46"/>
      <c r="FH34" s="46"/>
      <c r="FI34" s="46"/>
      <c r="FJ34" s="46"/>
      <c r="FK34" s="46"/>
      <c r="FL34" s="46"/>
      <c r="FM34" s="46"/>
      <c r="FN34" s="46"/>
      <c r="FO34" s="46"/>
      <c r="FP34" s="46"/>
      <c r="FQ34" s="46"/>
      <c r="FR34" s="46"/>
      <c r="FS34" s="46"/>
      <c r="FT34" s="46"/>
      <c r="FU34" s="46"/>
      <c r="FV34" s="46"/>
      <c r="FW34" s="46"/>
      <c r="FX34" s="46"/>
      <c r="FY34" s="46"/>
      <c r="FZ34" s="46"/>
      <c r="GA34" s="46"/>
      <c r="GB34" s="46"/>
      <c r="GC34" s="46"/>
      <c r="GD34" s="46"/>
      <c r="GE34" s="46"/>
      <c r="GF34" s="46"/>
      <c r="GG34" s="46"/>
      <c r="GH34" s="46"/>
      <c r="GI34" s="46"/>
      <c r="GJ34" s="46"/>
      <c r="GK34" s="46"/>
      <c r="GL34" s="46"/>
      <c r="GM34" s="46"/>
      <c r="GN34" s="46"/>
      <c r="GO34" s="46"/>
      <c r="GP34" s="46"/>
      <c r="GQ34" s="46"/>
      <c r="GR34" s="46"/>
      <c r="GS34" s="46"/>
      <c r="GT34" s="46"/>
      <c r="GU34" s="46"/>
      <c r="GV34" s="46"/>
      <c r="GW34" s="46"/>
      <c r="GX34" s="46"/>
      <c r="GY34" s="46"/>
      <c r="GZ34" s="46"/>
      <c r="HA34" s="46"/>
      <c r="HB34" s="46"/>
      <c r="HC34" s="46"/>
      <c r="HD34" s="46"/>
      <c r="HE34" s="46"/>
      <c r="HF34" s="46"/>
      <c r="HG34" s="46"/>
      <c r="HH34" s="46"/>
      <c r="HI34" s="46"/>
      <c r="HJ34" s="46"/>
      <c r="HK34" s="46"/>
      <c r="HL34" s="46"/>
      <c r="HM34" s="46"/>
      <c r="HN34" s="46"/>
      <c r="HO34" s="46"/>
      <c r="HP34" s="46"/>
      <c r="HQ34" s="46"/>
      <c r="HR34" s="46"/>
      <c r="HS34" s="46"/>
      <c r="HT34" s="46"/>
      <c r="HU34" s="46"/>
      <c r="HV34" s="46"/>
      <c r="HW34" s="46"/>
      <c r="HX34" s="46"/>
      <c r="HY34" s="46"/>
      <c r="HZ34" s="46"/>
      <c r="IA34" s="46"/>
      <c r="IB34" s="46"/>
      <c r="IC34" s="46"/>
      <c r="ID34" s="46"/>
      <c r="IE34" s="46"/>
      <c r="IF34" s="46"/>
      <c r="IG34" s="46"/>
      <c r="IH34" s="46"/>
      <c r="II34" s="46"/>
      <c r="IJ34" s="46"/>
      <c r="IK34" s="46"/>
      <c r="IL34" s="46"/>
      <c r="IM34" s="46"/>
      <c r="IN34" s="46"/>
      <c r="IO34" s="46"/>
    </row>
    <row r="35" spans="1:249" ht="63">
      <c r="A35" s="47" t="s">
        <v>99</v>
      </c>
      <c r="B35" s="47" t="s">
        <v>33</v>
      </c>
      <c r="C35" s="48">
        <v>91329.8</v>
      </c>
      <c r="D35" s="48">
        <v>82078.6</v>
      </c>
      <c r="E35" s="48">
        <v>13550.6</v>
      </c>
      <c r="F35" s="41">
        <f>E35/C35</f>
        <v>0.1483699734369286</v>
      </c>
      <c r="G35" s="41">
        <f>E35/D35</f>
        <v>0.1650929718586818</v>
      </c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  <c r="BM35" s="46"/>
      <c r="BN35" s="46"/>
      <c r="BO35" s="46"/>
      <c r="BP35" s="46"/>
      <c r="BQ35" s="46"/>
      <c r="BR35" s="46"/>
      <c r="BS35" s="46"/>
      <c r="BT35" s="46"/>
      <c r="BU35" s="46"/>
      <c r="BV35" s="46"/>
      <c r="BW35" s="46"/>
      <c r="BX35" s="46"/>
      <c r="BY35" s="46"/>
      <c r="BZ35" s="46"/>
      <c r="CA35" s="46"/>
      <c r="CB35" s="46"/>
      <c r="CC35" s="46"/>
      <c r="CD35" s="46"/>
      <c r="CE35" s="46"/>
      <c r="CF35" s="46"/>
      <c r="CG35" s="46"/>
      <c r="CH35" s="46"/>
      <c r="CI35" s="46"/>
      <c r="CJ35" s="46"/>
      <c r="CK35" s="46"/>
      <c r="CL35" s="46"/>
      <c r="CM35" s="46"/>
      <c r="CN35" s="46"/>
      <c r="CO35" s="46"/>
      <c r="CP35" s="46"/>
      <c r="CQ35" s="46"/>
      <c r="CR35" s="46"/>
      <c r="CS35" s="46"/>
      <c r="CT35" s="46"/>
      <c r="CU35" s="46"/>
      <c r="CV35" s="46"/>
      <c r="CW35" s="46"/>
      <c r="CX35" s="46"/>
      <c r="CY35" s="46"/>
      <c r="CZ35" s="46"/>
      <c r="DA35" s="46"/>
      <c r="DB35" s="46"/>
      <c r="DC35" s="46"/>
      <c r="DD35" s="46"/>
      <c r="DE35" s="46"/>
      <c r="DF35" s="46"/>
      <c r="DG35" s="46"/>
      <c r="DH35" s="46"/>
      <c r="DI35" s="46"/>
      <c r="DJ35" s="46"/>
      <c r="DK35" s="46"/>
      <c r="DL35" s="46"/>
      <c r="DM35" s="46"/>
      <c r="DN35" s="46"/>
      <c r="DO35" s="46"/>
      <c r="DP35" s="46"/>
      <c r="DQ35" s="46"/>
      <c r="DR35" s="46"/>
      <c r="DS35" s="46"/>
      <c r="DT35" s="46"/>
      <c r="DU35" s="46"/>
      <c r="DV35" s="46"/>
      <c r="DW35" s="46"/>
      <c r="DX35" s="46"/>
      <c r="DY35" s="46"/>
      <c r="DZ35" s="46"/>
      <c r="EA35" s="46"/>
      <c r="EB35" s="46"/>
      <c r="EC35" s="46"/>
      <c r="ED35" s="46"/>
      <c r="EE35" s="46"/>
      <c r="EF35" s="46"/>
      <c r="EG35" s="46"/>
      <c r="EH35" s="46"/>
      <c r="EI35" s="46"/>
      <c r="EJ35" s="46"/>
      <c r="EK35" s="46"/>
      <c r="EL35" s="46"/>
      <c r="EM35" s="46"/>
      <c r="EN35" s="46"/>
      <c r="EO35" s="46"/>
      <c r="EP35" s="46"/>
      <c r="EQ35" s="46"/>
      <c r="ER35" s="46"/>
      <c r="ES35" s="46"/>
      <c r="ET35" s="46"/>
      <c r="EU35" s="46"/>
      <c r="EV35" s="46"/>
      <c r="EW35" s="46"/>
      <c r="EX35" s="46"/>
      <c r="EY35" s="46"/>
      <c r="EZ35" s="46"/>
      <c r="FA35" s="46"/>
      <c r="FB35" s="46"/>
      <c r="FC35" s="46"/>
      <c r="FD35" s="46"/>
      <c r="FE35" s="46"/>
      <c r="FF35" s="46"/>
      <c r="FG35" s="46"/>
      <c r="FH35" s="46"/>
      <c r="FI35" s="46"/>
      <c r="FJ35" s="46"/>
      <c r="FK35" s="46"/>
      <c r="FL35" s="46"/>
      <c r="FM35" s="46"/>
      <c r="FN35" s="46"/>
      <c r="FO35" s="46"/>
      <c r="FP35" s="46"/>
      <c r="FQ35" s="46"/>
      <c r="FR35" s="46"/>
      <c r="FS35" s="46"/>
      <c r="FT35" s="46"/>
      <c r="FU35" s="46"/>
      <c r="FV35" s="46"/>
      <c r="FW35" s="46"/>
      <c r="FX35" s="46"/>
      <c r="FY35" s="46"/>
      <c r="FZ35" s="46"/>
      <c r="GA35" s="46"/>
      <c r="GB35" s="46"/>
      <c r="GC35" s="46"/>
      <c r="GD35" s="46"/>
      <c r="GE35" s="46"/>
      <c r="GF35" s="46"/>
      <c r="GG35" s="46"/>
      <c r="GH35" s="46"/>
      <c r="GI35" s="46"/>
      <c r="GJ35" s="46"/>
      <c r="GK35" s="46"/>
      <c r="GL35" s="46"/>
      <c r="GM35" s="46"/>
      <c r="GN35" s="46"/>
      <c r="GO35" s="46"/>
      <c r="GP35" s="46"/>
      <c r="GQ35" s="46"/>
      <c r="GR35" s="46"/>
      <c r="GS35" s="46"/>
      <c r="GT35" s="46"/>
      <c r="GU35" s="46"/>
      <c r="GV35" s="46"/>
      <c r="GW35" s="46"/>
      <c r="GX35" s="46"/>
      <c r="GY35" s="46"/>
      <c r="GZ35" s="46"/>
      <c r="HA35" s="46"/>
      <c r="HB35" s="46"/>
      <c r="HC35" s="46"/>
      <c r="HD35" s="46"/>
      <c r="HE35" s="46"/>
      <c r="HF35" s="46"/>
      <c r="HG35" s="46"/>
      <c r="HH35" s="46"/>
      <c r="HI35" s="46"/>
      <c r="HJ35" s="46"/>
      <c r="HK35" s="46"/>
      <c r="HL35" s="46"/>
      <c r="HM35" s="46"/>
      <c r="HN35" s="46"/>
      <c r="HO35" s="46"/>
      <c r="HP35" s="46"/>
      <c r="HQ35" s="46"/>
      <c r="HR35" s="46"/>
      <c r="HS35" s="46"/>
      <c r="HT35" s="46"/>
      <c r="HU35" s="46"/>
      <c r="HV35" s="46"/>
      <c r="HW35" s="46"/>
      <c r="HX35" s="46"/>
      <c r="HY35" s="46"/>
      <c r="HZ35" s="46"/>
      <c r="IA35" s="46"/>
      <c r="IB35" s="46"/>
      <c r="IC35" s="46"/>
      <c r="ID35" s="46"/>
      <c r="IE35" s="46"/>
      <c r="IF35" s="46"/>
      <c r="IG35" s="46"/>
      <c r="IH35" s="46"/>
      <c r="II35" s="46"/>
      <c r="IJ35" s="46"/>
      <c r="IK35" s="46"/>
      <c r="IL35" s="46"/>
      <c r="IM35" s="46"/>
      <c r="IN35" s="46"/>
      <c r="IO35" s="46"/>
    </row>
    <row r="36" spans="1:249" ht="63">
      <c r="A36" s="47" t="s">
        <v>100</v>
      </c>
      <c r="B36" s="47" t="s">
        <v>34</v>
      </c>
      <c r="C36" s="48">
        <v>240017.1</v>
      </c>
      <c r="D36" s="48">
        <v>242118</v>
      </c>
      <c r="E36" s="48">
        <v>36878.8</v>
      </c>
      <c r="F36" s="42">
        <f>E36/C36</f>
        <v>0.15365071905293415</v>
      </c>
      <c r="G36" s="41">
        <f>E36/D36</f>
        <v>0.1523174650377089</v>
      </c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46"/>
      <c r="BQ36" s="46"/>
      <c r="BR36" s="46"/>
      <c r="BS36" s="46"/>
      <c r="BT36" s="46"/>
      <c r="BU36" s="46"/>
      <c r="BV36" s="46"/>
      <c r="BW36" s="46"/>
      <c r="BX36" s="46"/>
      <c r="BY36" s="46"/>
      <c r="BZ36" s="46"/>
      <c r="CA36" s="46"/>
      <c r="CB36" s="46"/>
      <c r="CC36" s="46"/>
      <c r="CD36" s="46"/>
      <c r="CE36" s="46"/>
      <c r="CF36" s="46"/>
      <c r="CG36" s="46"/>
      <c r="CH36" s="46"/>
      <c r="CI36" s="46"/>
      <c r="CJ36" s="46"/>
      <c r="CK36" s="46"/>
      <c r="CL36" s="46"/>
      <c r="CM36" s="46"/>
      <c r="CN36" s="46"/>
      <c r="CO36" s="46"/>
      <c r="CP36" s="46"/>
      <c r="CQ36" s="46"/>
      <c r="CR36" s="46"/>
      <c r="CS36" s="46"/>
      <c r="CT36" s="46"/>
      <c r="CU36" s="46"/>
      <c r="CV36" s="46"/>
      <c r="CW36" s="46"/>
      <c r="CX36" s="46"/>
      <c r="CY36" s="46"/>
      <c r="CZ36" s="46"/>
      <c r="DA36" s="46"/>
      <c r="DB36" s="46"/>
      <c r="DC36" s="46"/>
      <c r="DD36" s="46"/>
      <c r="DE36" s="46"/>
      <c r="DF36" s="46"/>
      <c r="DG36" s="46"/>
      <c r="DH36" s="46"/>
      <c r="DI36" s="46"/>
      <c r="DJ36" s="46"/>
      <c r="DK36" s="46"/>
      <c r="DL36" s="46"/>
      <c r="DM36" s="46"/>
      <c r="DN36" s="46"/>
      <c r="DO36" s="46"/>
      <c r="DP36" s="46"/>
      <c r="DQ36" s="46"/>
      <c r="DR36" s="46"/>
      <c r="DS36" s="46"/>
      <c r="DT36" s="46"/>
      <c r="DU36" s="46"/>
      <c r="DV36" s="46"/>
      <c r="DW36" s="46"/>
      <c r="DX36" s="46"/>
      <c r="DY36" s="46"/>
      <c r="DZ36" s="46"/>
      <c r="EA36" s="46"/>
      <c r="EB36" s="46"/>
      <c r="EC36" s="46"/>
      <c r="ED36" s="46"/>
      <c r="EE36" s="46"/>
      <c r="EF36" s="46"/>
      <c r="EG36" s="46"/>
      <c r="EH36" s="46"/>
      <c r="EI36" s="46"/>
      <c r="EJ36" s="46"/>
      <c r="EK36" s="46"/>
      <c r="EL36" s="46"/>
      <c r="EM36" s="46"/>
      <c r="EN36" s="46"/>
      <c r="EO36" s="46"/>
      <c r="EP36" s="46"/>
      <c r="EQ36" s="46"/>
      <c r="ER36" s="46"/>
      <c r="ES36" s="46"/>
      <c r="ET36" s="46"/>
      <c r="EU36" s="46"/>
      <c r="EV36" s="46"/>
      <c r="EW36" s="46"/>
      <c r="EX36" s="46"/>
      <c r="EY36" s="46"/>
      <c r="EZ36" s="46"/>
      <c r="FA36" s="46"/>
      <c r="FB36" s="46"/>
      <c r="FC36" s="46"/>
      <c r="FD36" s="46"/>
      <c r="FE36" s="46"/>
      <c r="FF36" s="46"/>
      <c r="FG36" s="46"/>
      <c r="FH36" s="46"/>
      <c r="FI36" s="46"/>
      <c r="FJ36" s="46"/>
      <c r="FK36" s="46"/>
      <c r="FL36" s="46"/>
      <c r="FM36" s="46"/>
      <c r="FN36" s="46"/>
      <c r="FO36" s="46"/>
      <c r="FP36" s="46"/>
      <c r="FQ36" s="46"/>
      <c r="FR36" s="46"/>
      <c r="FS36" s="46"/>
      <c r="FT36" s="46"/>
      <c r="FU36" s="46"/>
      <c r="FV36" s="46"/>
      <c r="FW36" s="46"/>
      <c r="FX36" s="46"/>
      <c r="FY36" s="46"/>
      <c r="FZ36" s="46"/>
      <c r="GA36" s="46"/>
      <c r="GB36" s="46"/>
      <c r="GC36" s="46"/>
      <c r="GD36" s="46"/>
      <c r="GE36" s="46"/>
      <c r="GF36" s="46"/>
      <c r="GG36" s="46"/>
      <c r="GH36" s="46"/>
      <c r="GI36" s="46"/>
      <c r="GJ36" s="46"/>
      <c r="GK36" s="46"/>
      <c r="GL36" s="46"/>
      <c r="GM36" s="46"/>
      <c r="GN36" s="46"/>
      <c r="GO36" s="46"/>
      <c r="GP36" s="46"/>
      <c r="GQ36" s="46"/>
      <c r="GR36" s="46"/>
      <c r="GS36" s="46"/>
      <c r="GT36" s="46"/>
      <c r="GU36" s="46"/>
      <c r="GV36" s="46"/>
      <c r="GW36" s="46"/>
      <c r="GX36" s="46"/>
      <c r="GY36" s="46"/>
      <c r="GZ36" s="46"/>
      <c r="HA36" s="46"/>
      <c r="HB36" s="46"/>
      <c r="HC36" s="46"/>
      <c r="HD36" s="46"/>
      <c r="HE36" s="46"/>
      <c r="HF36" s="46"/>
      <c r="HG36" s="46"/>
      <c r="HH36" s="46"/>
      <c r="HI36" s="46"/>
      <c r="HJ36" s="46"/>
      <c r="HK36" s="46"/>
      <c r="HL36" s="46"/>
      <c r="HM36" s="46"/>
      <c r="HN36" s="46"/>
      <c r="HO36" s="46"/>
      <c r="HP36" s="46"/>
      <c r="HQ36" s="46"/>
      <c r="HR36" s="46"/>
      <c r="HS36" s="46"/>
      <c r="HT36" s="46"/>
      <c r="HU36" s="46"/>
      <c r="HV36" s="46"/>
      <c r="HW36" s="46"/>
      <c r="HX36" s="46"/>
      <c r="HY36" s="46"/>
      <c r="HZ36" s="46"/>
      <c r="IA36" s="46"/>
      <c r="IB36" s="46"/>
      <c r="IC36" s="46"/>
      <c r="ID36" s="46"/>
      <c r="IE36" s="46"/>
      <c r="IF36" s="46"/>
      <c r="IG36" s="46"/>
      <c r="IH36" s="46"/>
      <c r="II36" s="46"/>
      <c r="IJ36" s="46"/>
      <c r="IK36" s="46"/>
      <c r="IL36" s="46"/>
      <c r="IM36" s="46"/>
      <c r="IN36" s="46"/>
      <c r="IO36" s="46"/>
    </row>
    <row r="37" spans="1:249" ht="31.5">
      <c r="A37" s="47" t="s">
        <v>101</v>
      </c>
      <c r="B37" s="47" t="s">
        <v>56</v>
      </c>
      <c r="C37" s="48">
        <v>424.9</v>
      </c>
      <c r="D37" s="48">
        <v>3405.9</v>
      </c>
      <c r="E37" s="48">
        <v>0</v>
      </c>
      <c r="F37" s="41"/>
      <c r="G37" s="41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6"/>
      <c r="BF37" s="46"/>
      <c r="BG37" s="46"/>
      <c r="BH37" s="46"/>
      <c r="BI37" s="46"/>
      <c r="BJ37" s="46"/>
      <c r="BK37" s="46"/>
      <c r="BL37" s="46"/>
      <c r="BM37" s="46"/>
      <c r="BN37" s="46"/>
      <c r="BO37" s="46"/>
      <c r="BP37" s="46"/>
      <c r="BQ37" s="46"/>
      <c r="BR37" s="46"/>
      <c r="BS37" s="46"/>
      <c r="BT37" s="46"/>
      <c r="BU37" s="46"/>
      <c r="BV37" s="46"/>
      <c r="BW37" s="46"/>
      <c r="BX37" s="46"/>
      <c r="BY37" s="46"/>
      <c r="BZ37" s="46"/>
      <c r="CA37" s="46"/>
      <c r="CB37" s="46"/>
      <c r="CC37" s="46"/>
      <c r="CD37" s="46"/>
      <c r="CE37" s="46"/>
      <c r="CF37" s="46"/>
      <c r="CG37" s="46"/>
      <c r="CH37" s="46"/>
      <c r="CI37" s="46"/>
      <c r="CJ37" s="46"/>
      <c r="CK37" s="46"/>
      <c r="CL37" s="46"/>
      <c r="CM37" s="46"/>
      <c r="CN37" s="46"/>
      <c r="CO37" s="46"/>
      <c r="CP37" s="46"/>
      <c r="CQ37" s="46"/>
      <c r="CR37" s="46"/>
      <c r="CS37" s="46"/>
      <c r="CT37" s="46"/>
      <c r="CU37" s="46"/>
      <c r="CV37" s="46"/>
      <c r="CW37" s="46"/>
      <c r="CX37" s="46"/>
      <c r="CY37" s="46"/>
      <c r="CZ37" s="46"/>
      <c r="DA37" s="46"/>
      <c r="DB37" s="46"/>
      <c r="DC37" s="46"/>
      <c r="DD37" s="46"/>
      <c r="DE37" s="46"/>
      <c r="DF37" s="46"/>
      <c r="DG37" s="46"/>
      <c r="DH37" s="46"/>
      <c r="DI37" s="46"/>
      <c r="DJ37" s="46"/>
      <c r="DK37" s="46"/>
      <c r="DL37" s="46"/>
      <c r="DM37" s="46"/>
      <c r="DN37" s="46"/>
      <c r="DO37" s="46"/>
      <c r="DP37" s="46"/>
      <c r="DQ37" s="46"/>
      <c r="DR37" s="46"/>
      <c r="DS37" s="46"/>
      <c r="DT37" s="46"/>
      <c r="DU37" s="46"/>
      <c r="DV37" s="46"/>
      <c r="DW37" s="46"/>
      <c r="DX37" s="46"/>
      <c r="DY37" s="46"/>
      <c r="DZ37" s="46"/>
      <c r="EA37" s="46"/>
      <c r="EB37" s="46"/>
      <c r="EC37" s="46"/>
      <c r="ED37" s="46"/>
      <c r="EE37" s="46"/>
      <c r="EF37" s="46"/>
      <c r="EG37" s="46"/>
      <c r="EH37" s="46"/>
      <c r="EI37" s="46"/>
      <c r="EJ37" s="46"/>
      <c r="EK37" s="46"/>
      <c r="EL37" s="46"/>
      <c r="EM37" s="46"/>
      <c r="EN37" s="46"/>
      <c r="EO37" s="46"/>
      <c r="EP37" s="46"/>
      <c r="EQ37" s="46"/>
      <c r="ER37" s="46"/>
      <c r="ES37" s="46"/>
      <c r="ET37" s="46"/>
      <c r="EU37" s="46"/>
      <c r="EV37" s="46"/>
      <c r="EW37" s="46"/>
      <c r="EX37" s="46"/>
      <c r="EY37" s="46"/>
      <c r="EZ37" s="46"/>
      <c r="FA37" s="46"/>
      <c r="FB37" s="46"/>
      <c r="FC37" s="46"/>
      <c r="FD37" s="46"/>
      <c r="FE37" s="46"/>
      <c r="FF37" s="46"/>
      <c r="FG37" s="46"/>
      <c r="FH37" s="46"/>
      <c r="FI37" s="46"/>
      <c r="FJ37" s="46"/>
      <c r="FK37" s="46"/>
      <c r="FL37" s="46"/>
      <c r="FM37" s="46"/>
      <c r="FN37" s="46"/>
      <c r="FO37" s="46"/>
      <c r="FP37" s="46"/>
      <c r="FQ37" s="46"/>
      <c r="FR37" s="46"/>
      <c r="FS37" s="46"/>
      <c r="FT37" s="46"/>
      <c r="FU37" s="46"/>
      <c r="FV37" s="46"/>
      <c r="FW37" s="46"/>
      <c r="FX37" s="46"/>
      <c r="FY37" s="46"/>
      <c r="FZ37" s="46"/>
      <c r="GA37" s="46"/>
      <c r="GB37" s="46"/>
      <c r="GC37" s="46"/>
      <c r="GD37" s="46"/>
      <c r="GE37" s="46"/>
      <c r="GF37" s="46"/>
      <c r="GG37" s="46"/>
      <c r="GH37" s="46"/>
      <c r="GI37" s="46"/>
      <c r="GJ37" s="46"/>
      <c r="GK37" s="46"/>
      <c r="GL37" s="46"/>
      <c r="GM37" s="46"/>
      <c r="GN37" s="46"/>
      <c r="GO37" s="46"/>
      <c r="GP37" s="46"/>
      <c r="GQ37" s="46"/>
      <c r="GR37" s="46"/>
      <c r="GS37" s="46"/>
      <c r="GT37" s="46"/>
      <c r="GU37" s="46"/>
      <c r="GV37" s="46"/>
      <c r="GW37" s="46"/>
      <c r="GX37" s="46"/>
      <c r="GY37" s="46"/>
      <c r="GZ37" s="46"/>
      <c r="HA37" s="46"/>
      <c r="HB37" s="46"/>
      <c r="HC37" s="46"/>
      <c r="HD37" s="46"/>
      <c r="HE37" s="46"/>
      <c r="HF37" s="46"/>
      <c r="HG37" s="46"/>
      <c r="HH37" s="46"/>
      <c r="HI37" s="46"/>
      <c r="HJ37" s="46"/>
      <c r="HK37" s="46"/>
      <c r="HL37" s="46"/>
      <c r="HM37" s="46"/>
      <c r="HN37" s="46"/>
      <c r="HO37" s="46"/>
      <c r="HP37" s="46"/>
      <c r="HQ37" s="46"/>
      <c r="HR37" s="46"/>
      <c r="HS37" s="46"/>
      <c r="HT37" s="46"/>
      <c r="HU37" s="46"/>
      <c r="HV37" s="46"/>
      <c r="HW37" s="46"/>
      <c r="HX37" s="46"/>
      <c r="HY37" s="46"/>
      <c r="HZ37" s="46"/>
      <c r="IA37" s="46"/>
      <c r="IB37" s="46"/>
      <c r="IC37" s="46"/>
      <c r="ID37" s="46"/>
      <c r="IE37" s="46"/>
      <c r="IF37" s="46"/>
      <c r="IG37" s="46"/>
      <c r="IH37" s="46"/>
      <c r="II37" s="46"/>
      <c r="IJ37" s="46"/>
      <c r="IK37" s="46"/>
      <c r="IL37" s="46"/>
      <c r="IM37" s="46"/>
      <c r="IN37" s="46"/>
      <c r="IO37" s="46"/>
    </row>
    <row r="38" spans="1:249" ht="47.25">
      <c r="A38" s="47" t="s">
        <v>106</v>
      </c>
      <c r="B38" s="49" t="s">
        <v>107</v>
      </c>
      <c r="C38" s="78"/>
      <c r="D38" s="78"/>
      <c r="E38" s="79"/>
      <c r="F38" s="80"/>
      <c r="G38" s="80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46"/>
      <c r="BM38" s="46"/>
      <c r="BN38" s="46"/>
      <c r="BO38" s="46"/>
      <c r="BP38" s="46"/>
      <c r="BQ38" s="46"/>
      <c r="BR38" s="46"/>
      <c r="BS38" s="46"/>
      <c r="BT38" s="46"/>
      <c r="BU38" s="46"/>
      <c r="BV38" s="46"/>
      <c r="BW38" s="46"/>
      <c r="BX38" s="46"/>
      <c r="BY38" s="46"/>
      <c r="BZ38" s="46"/>
      <c r="CA38" s="46"/>
      <c r="CB38" s="46"/>
      <c r="CC38" s="46"/>
      <c r="CD38" s="46"/>
      <c r="CE38" s="46"/>
      <c r="CF38" s="46"/>
      <c r="CG38" s="46"/>
      <c r="CH38" s="46"/>
      <c r="CI38" s="46"/>
      <c r="CJ38" s="46"/>
      <c r="CK38" s="46"/>
      <c r="CL38" s="46"/>
      <c r="CM38" s="46"/>
      <c r="CN38" s="46"/>
      <c r="CO38" s="46"/>
      <c r="CP38" s="46"/>
      <c r="CQ38" s="46"/>
      <c r="CR38" s="46"/>
      <c r="CS38" s="46"/>
      <c r="CT38" s="46"/>
      <c r="CU38" s="46"/>
      <c r="CV38" s="46"/>
      <c r="CW38" s="46"/>
      <c r="CX38" s="46"/>
      <c r="CY38" s="46"/>
      <c r="CZ38" s="46"/>
      <c r="DA38" s="46"/>
      <c r="DB38" s="46"/>
      <c r="DC38" s="46"/>
      <c r="DD38" s="46"/>
      <c r="DE38" s="46"/>
      <c r="DF38" s="46"/>
      <c r="DG38" s="46"/>
      <c r="DH38" s="46"/>
      <c r="DI38" s="46"/>
      <c r="DJ38" s="46"/>
      <c r="DK38" s="46"/>
      <c r="DL38" s="46"/>
      <c r="DM38" s="46"/>
      <c r="DN38" s="46"/>
      <c r="DO38" s="46"/>
      <c r="DP38" s="46"/>
      <c r="DQ38" s="46"/>
      <c r="DR38" s="46"/>
      <c r="DS38" s="46"/>
      <c r="DT38" s="46"/>
      <c r="DU38" s="46"/>
      <c r="DV38" s="46"/>
      <c r="DW38" s="46"/>
      <c r="DX38" s="46"/>
      <c r="DY38" s="46"/>
      <c r="DZ38" s="46"/>
      <c r="EA38" s="46"/>
      <c r="EB38" s="46"/>
      <c r="EC38" s="46"/>
      <c r="ED38" s="46"/>
      <c r="EE38" s="46"/>
      <c r="EF38" s="46"/>
      <c r="EG38" s="46"/>
      <c r="EH38" s="46"/>
      <c r="EI38" s="46"/>
      <c r="EJ38" s="46"/>
      <c r="EK38" s="46"/>
      <c r="EL38" s="46"/>
      <c r="EM38" s="46"/>
      <c r="EN38" s="46"/>
      <c r="EO38" s="46"/>
      <c r="EP38" s="46"/>
      <c r="EQ38" s="46"/>
      <c r="ER38" s="46"/>
      <c r="ES38" s="46"/>
      <c r="ET38" s="46"/>
      <c r="EU38" s="46"/>
      <c r="EV38" s="46"/>
      <c r="EW38" s="46"/>
      <c r="EX38" s="46"/>
      <c r="EY38" s="46"/>
      <c r="EZ38" s="46"/>
      <c r="FA38" s="46"/>
      <c r="FB38" s="46"/>
      <c r="FC38" s="46"/>
      <c r="FD38" s="46"/>
      <c r="FE38" s="46"/>
      <c r="FF38" s="46"/>
      <c r="FG38" s="46"/>
      <c r="FH38" s="46"/>
      <c r="FI38" s="46"/>
      <c r="FJ38" s="46"/>
      <c r="FK38" s="46"/>
      <c r="FL38" s="46"/>
      <c r="FM38" s="46"/>
      <c r="FN38" s="46"/>
      <c r="FO38" s="46"/>
      <c r="FP38" s="46"/>
      <c r="FQ38" s="46"/>
      <c r="FR38" s="46"/>
      <c r="FS38" s="46"/>
      <c r="FT38" s="46"/>
      <c r="FU38" s="46"/>
      <c r="FV38" s="46"/>
      <c r="FW38" s="46"/>
      <c r="FX38" s="46"/>
      <c r="FY38" s="46"/>
      <c r="FZ38" s="46"/>
      <c r="GA38" s="46"/>
      <c r="GB38" s="46"/>
      <c r="GC38" s="46"/>
      <c r="GD38" s="46"/>
      <c r="GE38" s="46"/>
      <c r="GF38" s="46"/>
      <c r="GG38" s="46"/>
      <c r="GH38" s="46"/>
      <c r="GI38" s="46"/>
      <c r="GJ38" s="46"/>
      <c r="GK38" s="46"/>
      <c r="GL38" s="46"/>
      <c r="GM38" s="46"/>
      <c r="GN38" s="46"/>
      <c r="GO38" s="46"/>
      <c r="GP38" s="46"/>
      <c r="GQ38" s="46"/>
      <c r="GR38" s="46"/>
      <c r="GS38" s="46"/>
      <c r="GT38" s="46"/>
      <c r="GU38" s="46"/>
      <c r="GV38" s="46"/>
      <c r="GW38" s="46"/>
      <c r="GX38" s="46"/>
      <c r="GY38" s="46"/>
      <c r="GZ38" s="46"/>
      <c r="HA38" s="46"/>
      <c r="HB38" s="46"/>
      <c r="HC38" s="46"/>
      <c r="HD38" s="46"/>
      <c r="HE38" s="46"/>
      <c r="HF38" s="46"/>
      <c r="HG38" s="46"/>
      <c r="HH38" s="46"/>
      <c r="HI38" s="46"/>
      <c r="HJ38" s="46"/>
      <c r="HK38" s="46"/>
      <c r="HL38" s="46"/>
      <c r="HM38" s="46"/>
      <c r="HN38" s="46"/>
      <c r="HO38" s="46"/>
      <c r="HP38" s="46"/>
      <c r="HQ38" s="46"/>
      <c r="HR38" s="46"/>
      <c r="HS38" s="46"/>
      <c r="HT38" s="46"/>
      <c r="HU38" s="46"/>
      <c r="HV38" s="46"/>
      <c r="HW38" s="46"/>
      <c r="HX38" s="46"/>
      <c r="HY38" s="46"/>
      <c r="HZ38" s="46"/>
      <c r="IA38" s="46"/>
      <c r="IB38" s="46"/>
      <c r="IC38" s="46"/>
      <c r="ID38" s="46"/>
      <c r="IE38" s="46"/>
      <c r="IF38" s="46"/>
      <c r="IG38" s="46"/>
      <c r="IH38" s="46"/>
      <c r="II38" s="46"/>
      <c r="IJ38" s="46"/>
      <c r="IK38" s="46"/>
      <c r="IL38" s="46"/>
      <c r="IM38" s="46"/>
      <c r="IN38" s="46"/>
      <c r="IO38" s="46"/>
    </row>
    <row r="39" spans="1:249" ht="31.5">
      <c r="A39" s="47" t="s">
        <v>112</v>
      </c>
      <c r="B39" s="49" t="s">
        <v>113</v>
      </c>
      <c r="C39" s="78"/>
      <c r="D39" s="78"/>
      <c r="E39" s="79"/>
      <c r="F39" s="80"/>
      <c r="G39" s="80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  <c r="BF39" s="46"/>
      <c r="BG39" s="46"/>
      <c r="BH39" s="46"/>
      <c r="BI39" s="46"/>
      <c r="BJ39" s="46"/>
      <c r="BK39" s="46"/>
      <c r="BL39" s="46"/>
      <c r="BM39" s="46"/>
      <c r="BN39" s="46"/>
      <c r="BO39" s="46"/>
      <c r="BP39" s="46"/>
      <c r="BQ39" s="46"/>
      <c r="BR39" s="46"/>
      <c r="BS39" s="46"/>
      <c r="BT39" s="46"/>
      <c r="BU39" s="46"/>
      <c r="BV39" s="46"/>
      <c r="BW39" s="46"/>
      <c r="BX39" s="46"/>
      <c r="BY39" s="46"/>
      <c r="BZ39" s="46"/>
      <c r="CA39" s="46"/>
      <c r="CB39" s="46"/>
      <c r="CC39" s="46"/>
      <c r="CD39" s="46"/>
      <c r="CE39" s="46"/>
      <c r="CF39" s="46"/>
      <c r="CG39" s="46"/>
      <c r="CH39" s="46"/>
      <c r="CI39" s="46"/>
      <c r="CJ39" s="46"/>
      <c r="CK39" s="46"/>
      <c r="CL39" s="46"/>
      <c r="CM39" s="46"/>
      <c r="CN39" s="46"/>
      <c r="CO39" s="46"/>
      <c r="CP39" s="46"/>
      <c r="CQ39" s="46"/>
      <c r="CR39" s="46"/>
      <c r="CS39" s="46"/>
      <c r="CT39" s="46"/>
      <c r="CU39" s="46"/>
      <c r="CV39" s="46"/>
      <c r="CW39" s="46"/>
      <c r="CX39" s="46"/>
      <c r="CY39" s="46"/>
      <c r="CZ39" s="46"/>
      <c r="DA39" s="46"/>
      <c r="DB39" s="46"/>
      <c r="DC39" s="46"/>
      <c r="DD39" s="46"/>
      <c r="DE39" s="46"/>
      <c r="DF39" s="46"/>
      <c r="DG39" s="46"/>
      <c r="DH39" s="46"/>
      <c r="DI39" s="46"/>
      <c r="DJ39" s="46"/>
      <c r="DK39" s="46"/>
      <c r="DL39" s="46"/>
      <c r="DM39" s="46"/>
      <c r="DN39" s="46"/>
      <c r="DO39" s="46"/>
      <c r="DP39" s="46"/>
      <c r="DQ39" s="46"/>
      <c r="DR39" s="46"/>
      <c r="DS39" s="46"/>
      <c r="DT39" s="46"/>
      <c r="DU39" s="46"/>
      <c r="DV39" s="46"/>
      <c r="DW39" s="46"/>
      <c r="DX39" s="46"/>
      <c r="DY39" s="46"/>
      <c r="DZ39" s="46"/>
      <c r="EA39" s="46"/>
      <c r="EB39" s="46"/>
      <c r="EC39" s="46"/>
      <c r="ED39" s="46"/>
      <c r="EE39" s="46"/>
      <c r="EF39" s="46"/>
      <c r="EG39" s="46"/>
      <c r="EH39" s="46"/>
      <c r="EI39" s="46"/>
      <c r="EJ39" s="46"/>
      <c r="EK39" s="46"/>
      <c r="EL39" s="46"/>
      <c r="EM39" s="46"/>
      <c r="EN39" s="46"/>
      <c r="EO39" s="46"/>
      <c r="EP39" s="46"/>
      <c r="EQ39" s="46"/>
      <c r="ER39" s="46"/>
      <c r="ES39" s="46"/>
      <c r="ET39" s="46"/>
      <c r="EU39" s="46"/>
      <c r="EV39" s="46"/>
      <c r="EW39" s="46"/>
      <c r="EX39" s="46"/>
      <c r="EY39" s="46"/>
      <c r="EZ39" s="46"/>
      <c r="FA39" s="46"/>
      <c r="FB39" s="46"/>
      <c r="FC39" s="46"/>
      <c r="FD39" s="46"/>
      <c r="FE39" s="46"/>
      <c r="FF39" s="46"/>
      <c r="FG39" s="46"/>
      <c r="FH39" s="46"/>
      <c r="FI39" s="46"/>
      <c r="FJ39" s="46"/>
      <c r="FK39" s="46"/>
      <c r="FL39" s="46"/>
      <c r="FM39" s="46"/>
      <c r="FN39" s="46"/>
      <c r="FO39" s="46"/>
      <c r="FP39" s="46"/>
      <c r="FQ39" s="46"/>
      <c r="FR39" s="46"/>
      <c r="FS39" s="46"/>
      <c r="FT39" s="46"/>
      <c r="FU39" s="46"/>
      <c r="FV39" s="46"/>
      <c r="FW39" s="46"/>
      <c r="FX39" s="46"/>
      <c r="FY39" s="46"/>
      <c r="FZ39" s="46"/>
      <c r="GA39" s="46"/>
      <c r="GB39" s="46"/>
      <c r="GC39" s="46"/>
      <c r="GD39" s="46"/>
      <c r="GE39" s="46"/>
      <c r="GF39" s="46"/>
      <c r="GG39" s="46"/>
      <c r="GH39" s="46"/>
      <c r="GI39" s="46"/>
      <c r="GJ39" s="46"/>
      <c r="GK39" s="46"/>
      <c r="GL39" s="46"/>
      <c r="GM39" s="46"/>
      <c r="GN39" s="46"/>
      <c r="GO39" s="46"/>
      <c r="GP39" s="46"/>
      <c r="GQ39" s="46"/>
      <c r="GR39" s="46"/>
      <c r="GS39" s="46"/>
      <c r="GT39" s="46"/>
      <c r="GU39" s="46"/>
      <c r="GV39" s="46"/>
      <c r="GW39" s="46"/>
      <c r="GX39" s="46"/>
      <c r="GY39" s="46"/>
      <c r="GZ39" s="46"/>
      <c r="HA39" s="46"/>
      <c r="HB39" s="46"/>
      <c r="HC39" s="46"/>
      <c r="HD39" s="46"/>
      <c r="HE39" s="46"/>
      <c r="HF39" s="46"/>
      <c r="HG39" s="46"/>
      <c r="HH39" s="46"/>
      <c r="HI39" s="46"/>
      <c r="HJ39" s="46"/>
      <c r="HK39" s="46"/>
      <c r="HL39" s="46"/>
      <c r="HM39" s="46"/>
      <c r="HN39" s="46"/>
      <c r="HO39" s="46"/>
      <c r="HP39" s="46"/>
      <c r="HQ39" s="46"/>
      <c r="HR39" s="46"/>
      <c r="HS39" s="46"/>
      <c r="HT39" s="46"/>
      <c r="HU39" s="46"/>
      <c r="HV39" s="46"/>
      <c r="HW39" s="46"/>
      <c r="HX39" s="46"/>
      <c r="HY39" s="46"/>
      <c r="HZ39" s="46"/>
      <c r="IA39" s="46"/>
      <c r="IB39" s="46"/>
      <c r="IC39" s="46"/>
      <c r="ID39" s="46"/>
      <c r="IE39" s="46"/>
      <c r="IF39" s="46"/>
      <c r="IG39" s="46"/>
      <c r="IH39" s="46"/>
      <c r="II39" s="46"/>
      <c r="IJ39" s="46"/>
      <c r="IK39" s="46"/>
      <c r="IL39" s="46"/>
      <c r="IM39" s="46"/>
      <c r="IN39" s="46"/>
      <c r="IO39" s="46"/>
    </row>
    <row r="40" spans="1:249" ht="47.25">
      <c r="A40" s="47" t="s">
        <v>102</v>
      </c>
      <c r="B40" s="49" t="s">
        <v>59</v>
      </c>
      <c r="C40" s="48"/>
      <c r="D40" s="48">
        <v>-465.7</v>
      </c>
      <c r="E40" s="48">
        <v>-465.7</v>
      </c>
      <c r="F40" s="80"/>
      <c r="G40" s="41">
        <f>E40/D40</f>
        <v>1</v>
      </c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  <c r="BF40" s="46"/>
      <c r="BG40" s="46"/>
      <c r="BH40" s="46"/>
      <c r="BI40" s="46"/>
      <c r="BJ40" s="46"/>
      <c r="BK40" s="46"/>
      <c r="BL40" s="46"/>
      <c r="BM40" s="46"/>
      <c r="BN40" s="46"/>
      <c r="BO40" s="46"/>
      <c r="BP40" s="46"/>
      <c r="BQ40" s="46"/>
      <c r="BR40" s="46"/>
      <c r="BS40" s="46"/>
      <c r="BT40" s="46"/>
      <c r="BU40" s="46"/>
      <c r="BV40" s="46"/>
      <c r="BW40" s="46"/>
      <c r="BX40" s="46"/>
      <c r="BY40" s="46"/>
      <c r="BZ40" s="46"/>
      <c r="CA40" s="46"/>
      <c r="CB40" s="46"/>
      <c r="CC40" s="46"/>
      <c r="CD40" s="46"/>
      <c r="CE40" s="46"/>
      <c r="CF40" s="46"/>
      <c r="CG40" s="46"/>
      <c r="CH40" s="46"/>
      <c r="CI40" s="46"/>
      <c r="CJ40" s="46"/>
      <c r="CK40" s="46"/>
      <c r="CL40" s="46"/>
      <c r="CM40" s="46"/>
      <c r="CN40" s="46"/>
      <c r="CO40" s="46"/>
      <c r="CP40" s="46"/>
      <c r="CQ40" s="46"/>
      <c r="CR40" s="46"/>
      <c r="CS40" s="46"/>
      <c r="CT40" s="46"/>
      <c r="CU40" s="46"/>
      <c r="CV40" s="46"/>
      <c r="CW40" s="46"/>
      <c r="CX40" s="46"/>
      <c r="CY40" s="46"/>
      <c r="CZ40" s="46"/>
      <c r="DA40" s="46"/>
      <c r="DB40" s="46"/>
      <c r="DC40" s="46"/>
      <c r="DD40" s="46"/>
      <c r="DE40" s="46"/>
      <c r="DF40" s="46"/>
      <c r="DG40" s="46"/>
      <c r="DH40" s="46"/>
      <c r="DI40" s="46"/>
      <c r="DJ40" s="46"/>
      <c r="DK40" s="46"/>
      <c r="DL40" s="46"/>
      <c r="DM40" s="46"/>
      <c r="DN40" s="46"/>
      <c r="DO40" s="46"/>
      <c r="DP40" s="46"/>
      <c r="DQ40" s="46"/>
      <c r="DR40" s="46"/>
      <c r="DS40" s="46"/>
      <c r="DT40" s="46"/>
      <c r="DU40" s="46"/>
      <c r="DV40" s="46"/>
      <c r="DW40" s="46"/>
      <c r="DX40" s="46"/>
      <c r="DY40" s="46"/>
      <c r="DZ40" s="46"/>
      <c r="EA40" s="46"/>
      <c r="EB40" s="46"/>
      <c r="EC40" s="46"/>
      <c r="ED40" s="46"/>
      <c r="EE40" s="46"/>
      <c r="EF40" s="46"/>
      <c r="EG40" s="46"/>
      <c r="EH40" s="46"/>
      <c r="EI40" s="46"/>
      <c r="EJ40" s="46"/>
      <c r="EK40" s="46"/>
      <c r="EL40" s="46"/>
      <c r="EM40" s="46"/>
      <c r="EN40" s="46"/>
      <c r="EO40" s="46"/>
      <c r="EP40" s="46"/>
      <c r="EQ40" s="46"/>
      <c r="ER40" s="46"/>
      <c r="ES40" s="46"/>
      <c r="ET40" s="46"/>
      <c r="EU40" s="46"/>
      <c r="EV40" s="46"/>
      <c r="EW40" s="46"/>
      <c r="EX40" s="46"/>
      <c r="EY40" s="46"/>
      <c r="EZ40" s="46"/>
      <c r="FA40" s="46"/>
      <c r="FB40" s="46"/>
      <c r="FC40" s="46"/>
      <c r="FD40" s="46"/>
      <c r="FE40" s="46"/>
      <c r="FF40" s="46"/>
      <c r="FG40" s="46"/>
      <c r="FH40" s="46"/>
      <c r="FI40" s="46"/>
      <c r="FJ40" s="46"/>
      <c r="FK40" s="46"/>
      <c r="FL40" s="46"/>
      <c r="FM40" s="46"/>
      <c r="FN40" s="46"/>
      <c r="FO40" s="46"/>
      <c r="FP40" s="46"/>
      <c r="FQ40" s="46"/>
      <c r="FR40" s="46"/>
      <c r="FS40" s="46"/>
      <c r="FT40" s="46"/>
      <c r="FU40" s="46"/>
      <c r="FV40" s="46"/>
      <c r="FW40" s="46"/>
      <c r="FX40" s="46"/>
      <c r="FY40" s="46"/>
      <c r="FZ40" s="46"/>
      <c r="GA40" s="46"/>
      <c r="GB40" s="46"/>
      <c r="GC40" s="46"/>
      <c r="GD40" s="46"/>
      <c r="GE40" s="46"/>
      <c r="GF40" s="46"/>
      <c r="GG40" s="46"/>
      <c r="GH40" s="46"/>
      <c r="GI40" s="46"/>
      <c r="GJ40" s="46"/>
      <c r="GK40" s="46"/>
      <c r="GL40" s="46"/>
      <c r="GM40" s="46"/>
      <c r="GN40" s="46"/>
      <c r="GO40" s="46"/>
      <c r="GP40" s="46"/>
      <c r="GQ40" s="46"/>
      <c r="GR40" s="46"/>
      <c r="GS40" s="46"/>
      <c r="GT40" s="46"/>
      <c r="GU40" s="46"/>
      <c r="GV40" s="46"/>
      <c r="GW40" s="46"/>
      <c r="GX40" s="46"/>
      <c r="GY40" s="46"/>
      <c r="GZ40" s="46"/>
      <c r="HA40" s="46"/>
      <c r="HB40" s="46"/>
      <c r="HC40" s="46"/>
      <c r="HD40" s="46"/>
      <c r="HE40" s="46"/>
      <c r="HF40" s="46"/>
      <c r="HG40" s="46"/>
      <c r="HH40" s="46"/>
      <c r="HI40" s="46"/>
      <c r="HJ40" s="46"/>
      <c r="HK40" s="46"/>
      <c r="HL40" s="46"/>
      <c r="HM40" s="46"/>
      <c r="HN40" s="46"/>
      <c r="HO40" s="46"/>
      <c r="HP40" s="46"/>
      <c r="HQ40" s="46"/>
      <c r="HR40" s="46"/>
      <c r="HS40" s="46"/>
      <c r="HT40" s="46"/>
      <c r="HU40" s="46"/>
      <c r="HV40" s="46"/>
      <c r="HW40" s="46"/>
      <c r="HX40" s="46"/>
      <c r="HY40" s="46"/>
      <c r="HZ40" s="46"/>
      <c r="IA40" s="46"/>
      <c r="IB40" s="46"/>
      <c r="IC40" s="46"/>
      <c r="ID40" s="46"/>
      <c r="IE40" s="46"/>
      <c r="IF40" s="46"/>
      <c r="IG40" s="46"/>
      <c r="IH40" s="46"/>
      <c r="II40" s="46"/>
      <c r="IJ40" s="46"/>
      <c r="IK40" s="46"/>
      <c r="IL40" s="46"/>
      <c r="IM40" s="46"/>
      <c r="IN40" s="46"/>
      <c r="IO40" s="46"/>
    </row>
    <row r="41" spans="1:249" ht="15.75">
      <c r="A41" s="100" t="s">
        <v>35</v>
      </c>
      <c r="B41" s="100"/>
      <c r="C41" s="48">
        <f>C30+C32</f>
        <v>734054.9</v>
      </c>
      <c r="D41" s="48">
        <f>D30+D32</f>
        <v>729419.8999999999</v>
      </c>
      <c r="E41" s="48">
        <f>E30+E32</f>
        <v>105111.70000000001</v>
      </c>
      <c r="F41" s="41">
        <f>E41/C41</f>
        <v>0.14319324072354808</v>
      </c>
      <c r="G41" s="41">
        <f>E41/D41</f>
        <v>0.14410314278510913</v>
      </c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45"/>
      <c r="BB41" s="45"/>
      <c r="BC41" s="45"/>
      <c r="BD41" s="45"/>
      <c r="BE41" s="45"/>
      <c r="BF41" s="45"/>
      <c r="BG41" s="45"/>
      <c r="BH41" s="45"/>
      <c r="BI41" s="45"/>
      <c r="BJ41" s="45"/>
      <c r="BK41" s="45"/>
      <c r="BL41" s="45"/>
      <c r="BM41" s="45"/>
      <c r="BN41" s="45"/>
      <c r="BO41" s="45"/>
      <c r="BP41" s="45"/>
      <c r="BQ41" s="45"/>
      <c r="BR41" s="45"/>
      <c r="BS41" s="45"/>
      <c r="BT41" s="45"/>
      <c r="BU41" s="45"/>
      <c r="BV41" s="45"/>
      <c r="BW41" s="45"/>
      <c r="BX41" s="45"/>
      <c r="BY41" s="45"/>
      <c r="BZ41" s="45"/>
      <c r="CA41" s="45"/>
      <c r="CB41" s="45"/>
      <c r="CC41" s="45"/>
      <c r="CD41" s="45"/>
      <c r="CE41" s="45"/>
      <c r="CF41" s="45"/>
      <c r="CG41" s="45"/>
      <c r="CH41" s="45"/>
      <c r="CI41" s="45"/>
      <c r="CJ41" s="45"/>
      <c r="CK41" s="45"/>
      <c r="CL41" s="45"/>
      <c r="CM41" s="45"/>
      <c r="CN41" s="45"/>
      <c r="CO41" s="45"/>
      <c r="CP41" s="45"/>
      <c r="CQ41" s="45"/>
      <c r="CR41" s="45"/>
      <c r="CS41" s="45"/>
      <c r="CT41" s="45"/>
      <c r="CU41" s="45"/>
      <c r="CV41" s="45"/>
      <c r="CW41" s="45"/>
      <c r="CX41" s="45"/>
      <c r="CY41" s="45"/>
      <c r="CZ41" s="45"/>
      <c r="DA41" s="45"/>
      <c r="DB41" s="45"/>
      <c r="DC41" s="45"/>
      <c r="DD41" s="45"/>
      <c r="DE41" s="45"/>
      <c r="DF41" s="45"/>
      <c r="DG41" s="45"/>
      <c r="DH41" s="45"/>
      <c r="DI41" s="45"/>
      <c r="DJ41" s="45"/>
      <c r="DK41" s="45"/>
      <c r="DL41" s="45"/>
      <c r="DM41" s="45"/>
      <c r="DN41" s="45"/>
      <c r="DO41" s="45"/>
      <c r="DP41" s="45"/>
      <c r="DQ41" s="45"/>
      <c r="DR41" s="45"/>
      <c r="DS41" s="45"/>
      <c r="DT41" s="45"/>
      <c r="DU41" s="45"/>
      <c r="DV41" s="45"/>
      <c r="DW41" s="45"/>
      <c r="DX41" s="45"/>
      <c r="DY41" s="45"/>
      <c r="DZ41" s="45"/>
      <c r="EA41" s="45"/>
      <c r="EB41" s="45"/>
      <c r="EC41" s="45"/>
      <c r="ED41" s="45"/>
      <c r="EE41" s="45"/>
      <c r="EF41" s="45"/>
      <c r="EG41" s="45"/>
      <c r="EH41" s="45"/>
      <c r="EI41" s="45"/>
      <c r="EJ41" s="45"/>
      <c r="EK41" s="45"/>
      <c r="EL41" s="45"/>
      <c r="EM41" s="45"/>
      <c r="EN41" s="45"/>
      <c r="EO41" s="45"/>
      <c r="EP41" s="45"/>
      <c r="EQ41" s="45"/>
      <c r="ER41" s="45"/>
      <c r="ES41" s="45"/>
      <c r="ET41" s="45"/>
      <c r="EU41" s="45"/>
      <c r="EV41" s="45"/>
      <c r="EW41" s="45"/>
      <c r="EX41" s="45"/>
      <c r="EY41" s="45"/>
      <c r="EZ41" s="45"/>
      <c r="FA41" s="45"/>
      <c r="FB41" s="45"/>
      <c r="FC41" s="45"/>
      <c r="FD41" s="45"/>
      <c r="FE41" s="45"/>
      <c r="FF41" s="45"/>
      <c r="FG41" s="45"/>
      <c r="FH41" s="45"/>
      <c r="FI41" s="45"/>
      <c r="FJ41" s="45"/>
      <c r="FK41" s="45"/>
      <c r="FL41" s="45"/>
      <c r="FM41" s="45"/>
      <c r="FN41" s="45"/>
      <c r="FO41" s="45"/>
      <c r="FP41" s="45"/>
      <c r="FQ41" s="45"/>
      <c r="FR41" s="45"/>
      <c r="FS41" s="45"/>
      <c r="FT41" s="45"/>
      <c r="FU41" s="45"/>
      <c r="FV41" s="45"/>
      <c r="FW41" s="45"/>
      <c r="FX41" s="45"/>
      <c r="FY41" s="45"/>
      <c r="FZ41" s="45"/>
      <c r="GA41" s="45"/>
      <c r="GB41" s="45"/>
      <c r="GC41" s="45"/>
      <c r="GD41" s="45"/>
      <c r="GE41" s="45"/>
      <c r="GF41" s="45"/>
      <c r="GG41" s="45"/>
      <c r="GH41" s="45"/>
      <c r="GI41" s="45"/>
      <c r="GJ41" s="45"/>
      <c r="GK41" s="45"/>
      <c r="GL41" s="45"/>
      <c r="GM41" s="45"/>
      <c r="GN41" s="45"/>
      <c r="GO41" s="45"/>
      <c r="GP41" s="45"/>
      <c r="GQ41" s="45"/>
      <c r="GR41" s="45"/>
      <c r="GS41" s="45"/>
      <c r="GT41" s="45"/>
      <c r="GU41" s="45"/>
      <c r="GV41" s="45"/>
      <c r="GW41" s="45"/>
      <c r="GX41" s="45"/>
      <c r="GY41" s="45"/>
      <c r="GZ41" s="45"/>
      <c r="HA41" s="45"/>
      <c r="HB41" s="45"/>
      <c r="HC41" s="45"/>
      <c r="HD41" s="45"/>
      <c r="HE41" s="45"/>
      <c r="HF41" s="45"/>
      <c r="HG41" s="45"/>
      <c r="HH41" s="45"/>
      <c r="HI41" s="45"/>
      <c r="HJ41" s="45"/>
      <c r="HK41" s="45"/>
      <c r="HL41" s="45"/>
      <c r="HM41" s="45"/>
      <c r="HN41" s="45"/>
      <c r="HO41" s="45"/>
      <c r="HP41" s="45"/>
      <c r="HQ41" s="45"/>
      <c r="HR41" s="45"/>
      <c r="HS41" s="45"/>
      <c r="HT41" s="45"/>
      <c r="HU41" s="45"/>
      <c r="HV41" s="45"/>
      <c r="HW41" s="45"/>
      <c r="HX41" s="45"/>
      <c r="HY41" s="45"/>
      <c r="HZ41" s="45"/>
      <c r="IA41" s="45"/>
      <c r="IB41" s="45"/>
      <c r="IC41" s="45"/>
      <c r="ID41" s="45"/>
      <c r="IE41" s="45"/>
      <c r="IF41" s="45"/>
      <c r="IG41" s="45"/>
      <c r="IH41" s="45"/>
      <c r="II41" s="45"/>
      <c r="IJ41" s="45"/>
      <c r="IK41" s="45"/>
      <c r="IL41" s="45"/>
      <c r="IM41" s="45"/>
      <c r="IN41" s="45"/>
      <c r="IO41" s="45"/>
    </row>
  </sheetData>
  <sheetProtection/>
  <mergeCells count="7">
    <mergeCell ref="A41:B41"/>
    <mergeCell ref="A30:B30"/>
    <mergeCell ref="A16:B16"/>
    <mergeCell ref="A29:B29"/>
    <mergeCell ref="A1:G1"/>
    <mergeCell ref="A2:G2"/>
    <mergeCell ref="A3:G3"/>
  </mergeCells>
  <printOptions/>
  <pageMargins left="1.08" right="0.18" top="0.18" bottom="0.17" header="0.17" footer="0.17"/>
  <pageSetup fitToHeight="4" horizontalDpi="600" verticalDpi="600" orientation="portrait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O35"/>
  <sheetViews>
    <sheetView tabSelected="1" view="pageBreakPreview" zoomScaleSheetLayoutView="100" zoomScalePageLayoutView="0" workbookViewId="0" topLeftCell="A1">
      <selection activeCell="D9" sqref="D9"/>
    </sheetView>
  </sheetViews>
  <sheetFormatPr defaultColWidth="9.00390625" defaultRowHeight="12.75" outlineLevelRow="1"/>
  <cols>
    <col min="1" max="1" width="30.75390625" style="8" customWidth="1"/>
    <col min="2" max="2" width="45.00390625" style="8" customWidth="1"/>
    <col min="3" max="3" width="15.625" style="8" customWidth="1"/>
    <col min="4" max="4" width="16.25390625" style="8" customWidth="1"/>
    <col min="5" max="5" width="13.875" style="8" customWidth="1"/>
    <col min="6" max="6" width="13.75390625" style="8" customWidth="1"/>
    <col min="7" max="7" width="13.25390625" style="31" customWidth="1"/>
    <col min="8" max="16384" width="9.125" style="8" customWidth="1"/>
  </cols>
  <sheetData>
    <row r="1" spans="1:5" ht="17.25" customHeight="1">
      <c r="A1" s="104" t="s">
        <v>0</v>
      </c>
      <c r="B1" s="104"/>
      <c r="C1" s="104"/>
      <c r="D1" s="104"/>
      <c r="E1" s="104"/>
    </row>
    <row r="2" spans="1:5" ht="15.75">
      <c r="A2" s="104" t="s">
        <v>36</v>
      </c>
      <c r="B2" s="104"/>
      <c r="C2" s="104"/>
      <c r="D2" s="104"/>
      <c r="E2" s="104"/>
    </row>
    <row r="3" spans="1:5" ht="15.75">
      <c r="A3" s="111" t="s">
        <v>122</v>
      </c>
      <c r="B3" s="111"/>
      <c r="C3" s="111"/>
      <c r="D3" s="111"/>
      <c r="E3" s="111"/>
    </row>
    <row r="4" spans="1:7" s="44" customFormat="1" ht="108" customHeight="1">
      <c r="A4" s="35" t="s">
        <v>2</v>
      </c>
      <c r="B4" s="36" t="s">
        <v>3</v>
      </c>
      <c r="C4" s="85" t="s">
        <v>108</v>
      </c>
      <c r="D4" s="37" t="s">
        <v>109</v>
      </c>
      <c r="E4" s="37" t="s">
        <v>120</v>
      </c>
      <c r="F4" s="37" t="s">
        <v>55</v>
      </c>
      <c r="G4" s="37" t="s">
        <v>61</v>
      </c>
    </row>
    <row r="5" spans="1:7" s="52" customFormat="1" ht="15.75" outlineLevel="1">
      <c r="A5" s="38" t="s">
        <v>4</v>
      </c>
      <c r="B5" s="39" t="s">
        <v>5</v>
      </c>
      <c r="C5" s="70">
        <v>156619.3</v>
      </c>
      <c r="D5" s="70">
        <v>156619.3</v>
      </c>
      <c r="E5" s="70">
        <v>20759.1</v>
      </c>
      <c r="F5" s="69">
        <f>E5/C5</f>
        <v>0.13254496731884258</v>
      </c>
      <c r="G5" s="69">
        <f>E5/D5</f>
        <v>0.13254496731884258</v>
      </c>
    </row>
    <row r="6" spans="1:249" s="52" customFormat="1" ht="15.75" outlineLevel="1">
      <c r="A6" s="38" t="s">
        <v>6</v>
      </c>
      <c r="B6" s="43" t="s">
        <v>7</v>
      </c>
      <c r="C6" s="70"/>
      <c r="D6" s="70"/>
      <c r="E6" s="70">
        <v>14.5</v>
      </c>
      <c r="F6" s="80"/>
      <c r="G6" s="80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  <c r="BF6" s="44"/>
      <c r="BG6" s="44"/>
      <c r="BH6" s="44"/>
      <c r="BI6" s="44"/>
      <c r="BJ6" s="44"/>
      <c r="BK6" s="44"/>
      <c r="BL6" s="44"/>
      <c r="BM6" s="44"/>
      <c r="BN6" s="44"/>
      <c r="BO6" s="44"/>
      <c r="BP6" s="44"/>
      <c r="BQ6" s="44"/>
      <c r="BR6" s="44"/>
      <c r="BS6" s="44"/>
      <c r="BT6" s="44"/>
      <c r="BU6" s="44"/>
      <c r="BV6" s="44"/>
      <c r="BW6" s="44"/>
      <c r="BX6" s="44"/>
      <c r="BY6" s="44"/>
      <c r="BZ6" s="44"/>
      <c r="CA6" s="44"/>
      <c r="CB6" s="44"/>
      <c r="CC6" s="44"/>
      <c r="CD6" s="44"/>
      <c r="CE6" s="44"/>
      <c r="CF6" s="44"/>
      <c r="CG6" s="44"/>
      <c r="CH6" s="44"/>
      <c r="CI6" s="44"/>
      <c r="CJ6" s="44"/>
      <c r="CK6" s="44"/>
      <c r="CL6" s="44"/>
      <c r="CM6" s="44"/>
      <c r="CN6" s="44"/>
      <c r="CO6" s="44"/>
      <c r="CP6" s="44"/>
      <c r="CQ6" s="44"/>
      <c r="CR6" s="44"/>
      <c r="CS6" s="44"/>
      <c r="CT6" s="44"/>
      <c r="CU6" s="44"/>
      <c r="CV6" s="44"/>
      <c r="CW6" s="44"/>
      <c r="CX6" s="44"/>
      <c r="CY6" s="44"/>
      <c r="CZ6" s="44"/>
      <c r="DA6" s="44"/>
      <c r="DB6" s="44"/>
      <c r="DC6" s="44"/>
      <c r="DD6" s="44"/>
      <c r="DE6" s="44"/>
      <c r="DF6" s="44"/>
      <c r="DG6" s="44"/>
      <c r="DH6" s="44"/>
      <c r="DI6" s="44"/>
      <c r="DJ6" s="44"/>
      <c r="DK6" s="44"/>
      <c r="DL6" s="44"/>
      <c r="DM6" s="44"/>
      <c r="DN6" s="44"/>
      <c r="DO6" s="44"/>
      <c r="DP6" s="44"/>
      <c r="DQ6" s="44"/>
      <c r="DR6" s="44"/>
      <c r="DS6" s="44"/>
      <c r="DT6" s="44"/>
      <c r="DU6" s="44"/>
      <c r="DV6" s="44"/>
      <c r="DW6" s="44"/>
      <c r="DX6" s="44"/>
      <c r="DY6" s="44"/>
      <c r="DZ6" s="44"/>
      <c r="EA6" s="44"/>
      <c r="EB6" s="44"/>
      <c r="EC6" s="44"/>
      <c r="ED6" s="44"/>
      <c r="EE6" s="44"/>
      <c r="EF6" s="44"/>
      <c r="EG6" s="44"/>
      <c r="EH6" s="44"/>
      <c r="EI6" s="44"/>
      <c r="EJ6" s="44"/>
      <c r="EK6" s="44"/>
      <c r="EL6" s="44"/>
      <c r="EM6" s="44"/>
      <c r="EN6" s="44"/>
      <c r="EO6" s="44"/>
      <c r="EP6" s="44"/>
      <c r="EQ6" s="44"/>
      <c r="ER6" s="44"/>
      <c r="ES6" s="44"/>
      <c r="ET6" s="44"/>
      <c r="EU6" s="44"/>
      <c r="EV6" s="44"/>
      <c r="EW6" s="44"/>
      <c r="EX6" s="44"/>
      <c r="EY6" s="44"/>
      <c r="EZ6" s="44"/>
      <c r="FA6" s="44"/>
      <c r="FB6" s="44"/>
      <c r="FC6" s="44"/>
      <c r="FD6" s="44"/>
      <c r="FE6" s="44"/>
      <c r="FF6" s="44"/>
      <c r="FG6" s="44"/>
      <c r="FH6" s="44"/>
      <c r="FI6" s="44"/>
      <c r="FJ6" s="44"/>
      <c r="FK6" s="44"/>
      <c r="FL6" s="44"/>
      <c r="FM6" s="44"/>
      <c r="FN6" s="44"/>
      <c r="FO6" s="44"/>
      <c r="FP6" s="44"/>
      <c r="FQ6" s="44"/>
      <c r="FR6" s="44"/>
      <c r="FS6" s="44"/>
      <c r="FT6" s="44"/>
      <c r="FU6" s="44"/>
      <c r="FV6" s="44"/>
      <c r="FW6" s="44"/>
      <c r="FX6" s="44"/>
      <c r="FY6" s="44"/>
      <c r="FZ6" s="44"/>
      <c r="GA6" s="44"/>
      <c r="GB6" s="44"/>
      <c r="GC6" s="44"/>
      <c r="GD6" s="44"/>
      <c r="GE6" s="44"/>
      <c r="GF6" s="44"/>
      <c r="GG6" s="44"/>
      <c r="GH6" s="44"/>
      <c r="GI6" s="44"/>
      <c r="GJ6" s="44"/>
      <c r="GK6" s="44"/>
      <c r="GL6" s="44"/>
      <c r="GM6" s="44"/>
      <c r="GN6" s="44"/>
      <c r="GO6" s="44"/>
      <c r="GP6" s="44"/>
      <c r="GQ6" s="44"/>
      <c r="GR6" s="44"/>
      <c r="GS6" s="44"/>
      <c r="GT6" s="44"/>
      <c r="GU6" s="44"/>
      <c r="GV6" s="44"/>
      <c r="GW6" s="44"/>
      <c r="GX6" s="44"/>
      <c r="GY6" s="44"/>
      <c r="GZ6" s="44"/>
      <c r="HA6" s="44"/>
      <c r="HB6" s="44"/>
      <c r="HC6" s="44"/>
      <c r="HD6" s="44"/>
      <c r="HE6" s="44"/>
      <c r="HF6" s="44"/>
      <c r="HG6" s="44"/>
      <c r="HH6" s="44"/>
      <c r="HI6" s="44"/>
      <c r="HJ6" s="44"/>
      <c r="HK6" s="44"/>
      <c r="HL6" s="44"/>
      <c r="HM6" s="44"/>
      <c r="HN6" s="44"/>
      <c r="HO6" s="44"/>
      <c r="HP6" s="44"/>
      <c r="HQ6" s="44"/>
      <c r="HR6" s="44"/>
      <c r="HS6" s="44"/>
      <c r="HT6" s="44"/>
      <c r="HU6" s="44"/>
      <c r="HV6" s="44"/>
      <c r="HW6" s="44"/>
      <c r="HX6" s="44"/>
      <c r="HY6" s="44"/>
      <c r="HZ6" s="44"/>
      <c r="IA6" s="44"/>
      <c r="IB6" s="44"/>
      <c r="IC6" s="44"/>
      <c r="ID6" s="44"/>
      <c r="IE6" s="44"/>
      <c r="IF6" s="44"/>
      <c r="IG6" s="44"/>
      <c r="IH6" s="44"/>
      <c r="II6" s="44"/>
      <c r="IJ6" s="44"/>
      <c r="IK6" s="44"/>
      <c r="IL6" s="44"/>
      <c r="IM6" s="44"/>
      <c r="IN6" s="44"/>
      <c r="IO6" s="44"/>
    </row>
    <row r="7" spans="1:249" s="52" customFormat="1" ht="15.75" outlineLevel="1">
      <c r="A7" s="38" t="s">
        <v>97</v>
      </c>
      <c r="B7" s="43" t="s">
        <v>103</v>
      </c>
      <c r="C7" s="70">
        <v>9576.5</v>
      </c>
      <c r="D7" s="70">
        <v>9576.5</v>
      </c>
      <c r="E7" s="70">
        <v>1086.3</v>
      </c>
      <c r="F7" s="80">
        <f>E7/C7</f>
        <v>0.11343392679997912</v>
      </c>
      <c r="G7" s="80">
        <f>E7/D7</f>
        <v>0.11343392679997912</v>
      </c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4"/>
      <c r="BF7" s="44"/>
      <c r="BG7" s="44"/>
      <c r="BH7" s="44"/>
      <c r="BI7" s="44"/>
      <c r="BJ7" s="44"/>
      <c r="BK7" s="44"/>
      <c r="BL7" s="44"/>
      <c r="BM7" s="44"/>
      <c r="BN7" s="44"/>
      <c r="BO7" s="44"/>
      <c r="BP7" s="44"/>
      <c r="BQ7" s="44"/>
      <c r="BR7" s="44"/>
      <c r="BS7" s="44"/>
      <c r="BT7" s="44"/>
      <c r="BU7" s="44"/>
      <c r="BV7" s="44"/>
      <c r="BW7" s="44"/>
      <c r="BX7" s="44"/>
      <c r="BY7" s="44"/>
      <c r="BZ7" s="44"/>
      <c r="CA7" s="44"/>
      <c r="CB7" s="44"/>
      <c r="CC7" s="44"/>
      <c r="CD7" s="44"/>
      <c r="CE7" s="44"/>
      <c r="CF7" s="44"/>
      <c r="CG7" s="44"/>
      <c r="CH7" s="44"/>
      <c r="CI7" s="44"/>
      <c r="CJ7" s="44"/>
      <c r="CK7" s="44"/>
      <c r="CL7" s="44"/>
      <c r="CM7" s="44"/>
      <c r="CN7" s="44"/>
      <c r="CO7" s="44"/>
      <c r="CP7" s="44"/>
      <c r="CQ7" s="44"/>
      <c r="CR7" s="44"/>
      <c r="CS7" s="44"/>
      <c r="CT7" s="44"/>
      <c r="CU7" s="44"/>
      <c r="CV7" s="44"/>
      <c r="CW7" s="44"/>
      <c r="CX7" s="44"/>
      <c r="CY7" s="44"/>
      <c r="CZ7" s="44"/>
      <c r="DA7" s="44"/>
      <c r="DB7" s="44"/>
      <c r="DC7" s="44"/>
      <c r="DD7" s="44"/>
      <c r="DE7" s="44"/>
      <c r="DF7" s="44"/>
      <c r="DG7" s="44"/>
      <c r="DH7" s="44"/>
      <c r="DI7" s="44"/>
      <c r="DJ7" s="44"/>
      <c r="DK7" s="44"/>
      <c r="DL7" s="44"/>
      <c r="DM7" s="44"/>
      <c r="DN7" s="44"/>
      <c r="DO7" s="44"/>
      <c r="DP7" s="44"/>
      <c r="DQ7" s="44"/>
      <c r="DR7" s="44"/>
      <c r="DS7" s="44"/>
      <c r="DT7" s="44"/>
      <c r="DU7" s="44"/>
      <c r="DV7" s="44"/>
      <c r="DW7" s="44"/>
      <c r="DX7" s="44"/>
      <c r="DY7" s="44"/>
      <c r="DZ7" s="44"/>
      <c r="EA7" s="44"/>
      <c r="EB7" s="44"/>
      <c r="EC7" s="44"/>
      <c r="ED7" s="44"/>
      <c r="EE7" s="44"/>
      <c r="EF7" s="44"/>
      <c r="EG7" s="44"/>
      <c r="EH7" s="44"/>
      <c r="EI7" s="44"/>
      <c r="EJ7" s="44"/>
      <c r="EK7" s="44"/>
      <c r="EL7" s="44"/>
      <c r="EM7" s="44"/>
      <c r="EN7" s="44"/>
      <c r="EO7" s="44"/>
      <c r="EP7" s="44"/>
      <c r="EQ7" s="44"/>
      <c r="ER7" s="44"/>
      <c r="ES7" s="44"/>
      <c r="ET7" s="44"/>
      <c r="EU7" s="44"/>
      <c r="EV7" s="44"/>
      <c r="EW7" s="44"/>
      <c r="EX7" s="44"/>
      <c r="EY7" s="44"/>
      <c r="EZ7" s="44"/>
      <c r="FA7" s="44"/>
      <c r="FB7" s="44"/>
      <c r="FC7" s="44"/>
      <c r="FD7" s="44"/>
      <c r="FE7" s="44"/>
      <c r="FF7" s="44"/>
      <c r="FG7" s="44"/>
      <c r="FH7" s="44"/>
      <c r="FI7" s="44"/>
      <c r="FJ7" s="44"/>
      <c r="FK7" s="44"/>
      <c r="FL7" s="44"/>
      <c r="FM7" s="44"/>
      <c r="FN7" s="44"/>
      <c r="FO7" s="44"/>
      <c r="FP7" s="44"/>
      <c r="FQ7" s="44"/>
      <c r="FR7" s="44"/>
      <c r="FS7" s="44"/>
      <c r="FT7" s="44"/>
      <c r="FU7" s="44"/>
      <c r="FV7" s="44"/>
      <c r="FW7" s="44"/>
      <c r="FX7" s="44"/>
      <c r="FY7" s="44"/>
      <c r="FZ7" s="44"/>
      <c r="GA7" s="44"/>
      <c r="GB7" s="44"/>
      <c r="GC7" s="44"/>
      <c r="GD7" s="44"/>
      <c r="GE7" s="44"/>
      <c r="GF7" s="44"/>
      <c r="GG7" s="44"/>
      <c r="GH7" s="44"/>
      <c r="GI7" s="44"/>
      <c r="GJ7" s="44"/>
      <c r="GK7" s="44"/>
      <c r="GL7" s="44"/>
      <c r="GM7" s="44"/>
      <c r="GN7" s="44"/>
      <c r="GO7" s="44"/>
      <c r="GP7" s="44"/>
      <c r="GQ7" s="44"/>
      <c r="GR7" s="44"/>
      <c r="GS7" s="44"/>
      <c r="GT7" s="44"/>
      <c r="GU7" s="44"/>
      <c r="GV7" s="44"/>
      <c r="GW7" s="44"/>
      <c r="GX7" s="44"/>
      <c r="GY7" s="44"/>
      <c r="GZ7" s="44"/>
      <c r="HA7" s="44"/>
      <c r="HB7" s="44"/>
      <c r="HC7" s="44"/>
      <c r="HD7" s="44"/>
      <c r="HE7" s="44"/>
      <c r="HF7" s="44"/>
      <c r="HG7" s="44"/>
      <c r="HH7" s="44"/>
      <c r="HI7" s="44"/>
      <c r="HJ7" s="44"/>
      <c r="HK7" s="44"/>
      <c r="HL7" s="44"/>
      <c r="HM7" s="44"/>
      <c r="HN7" s="44"/>
      <c r="HO7" s="44"/>
      <c r="HP7" s="44"/>
      <c r="HQ7" s="44"/>
      <c r="HR7" s="44"/>
      <c r="HS7" s="44"/>
      <c r="HT7" s="44"/>
      <c r="HU7" s="44"/>
      <c r="HV7" s="44"/>
      <c r="HW7" s="44"/>
      <c r="HX7" s="44"/>
      <c r="HY7" s="44"/>
      <c r="HZ7" s="44"/>
      <c r="IA7" s="44"/>
      <c r="IB7" s="44"/>
      <c r="IC7" s="44"/>
      <c r="ID7" s="44"/>
      <c r="IE7" s="44"/>
      <c r="IF7" s="44"/>
      <c r="IG7" s="44"/>
      <c r="IH7" s="44"/>
      <c r="II7" s="44"/>
      <c r="IJ7" s="44"/>
      <c r="IK7" s="44"/>
      <c r="IL7" s="44"/>
      <c r="IM7" s="44"/>
      <c r="IN7" s="44"/>
      <c r="IO7" s="44"/>
    </row>
    <row r="8" spans="1:7" s="52" customFormat="1" ht="15.75" outlineLevel="1">
      <c r="A8" s="38" t="s">
        <v>8</v>
      </c>
      <c r="B8" s="39" t="s">
        <v>9</v>
      </c>
      <c r="C8" s="40">
        <v>17</v>
      </c>
      <c r="D8" s="40">
        <v>17</v>
      </c>
      <c r="E8" s="40">
        <v>5.5</v>
      </c>
      <c r="F8" s="69">
        <f>E8/C8</f>
        <v>0.3235294117647059</v>
      </c>
      <c r="G8" s="69">
        <f>E8/D8</f>
        <v>0.3235294117647059</v>
      </c>
    </row>
    <row r="9" spans="1:7" s="44" customFormat="1" ht="31.5" outlineLevel="1">
      <c r="A9" s="38" t="s">
        <v>91</v>
      </c>
      <c r="B9" s="43" t="s">
        <v>92</v>
      </c>
      <c r="C9" s="70">
        <v>1792.7</v>
      </c>
      <c r="D9" s="70">
        <v>1792.7</v>
      </c>
      <c r="E9" s="40">
        <v>98.1</v>
      </c>
      <c r="F9" s="80">
        <f>E9/C9</f>
        <v>0.05472192781837452</v>
      </c>
      <c r="G9" s="80">
        <f>E9/D9</f>
        <v>0.05472192781837452</v>
      </c>
    </row>
    <row r="10" spans="1:249" s="52" customFormat="1" ht="15.75" outlineLevel="1">
      <c r="A10" s="38" t="s">
        <v>12</v>
      </c>
      <c r="B10" s="43" t="s">
        <v>13</v>
      </c>
      <c r="C10" s="70">
        <v>1494.8</v>
      </c>
      <c r="D10" s="70">
        <v>1494.8</v>
      </c>
      <c r="E10" s="70">
        <v>248.2</v>
      </c>
      <c r="F10" s="80">
        <f>E10/C10</f>
        <v>0.16604227990366605</v>
      </c>
      <c r="G10" s="80">
        <f>E10/D10</f>
        <v>0.16604227990366605</v>
      </c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BS10" s="44"/>
      <c r="BT10" s="44"/>
      <c r="BU10" s="44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44"/>
      <c r="CI10" s="44"/>
      <c r="CJ10" s="44"/>
      <c r="CK10" s="44"/>
      <c r="CL10" s="44"/>
      <c r="CM10" s="44"/>
      <c r="CN10" s="44"/>
      <c r="CO10" s="44"/>
      <c r="CP10" s="44"/>
      <c r="CQ10" s="44"/>
      <c r="CR10" s="44"/>
      <c r="CS10" s="44"/>
      <c r="CT10" s="44"/>
      <c r="CU10" s="44"/>
      <c r="CV10" s="44"/>
      <c r="CW10" s="44"/>
      <c r="CX10" s="44"/>
      <c r="CY10" s="44"/>
      <c r="CZ10" s="44"/>
      <c r="DA10" s="44"/>
      <c r="DB10" s="44"/>
      <c r="DC10" s="44"/>
      <c r="DD10" s="44"/>
      <c r="DE10" s="44"/>
      <c r="DF10" s="44"/>
      <c r="DG10" s="44"/>
      <c r="DH10" s="44"/>
      <c r="DI10" s="44"/>
      <c r="DJ10" s="44"/>
      <c r="DK10" s="44"/>
      <c r="DL10" s="44"/>
      <c r="DM10" s="44"/>
      <c r="DN10" s="44"/>
      <c r="DO10" s="44"/>
      <c r="DP10" s="44"/>
      <c r="DQ10" s="44"/>
      <c r="DR10" s="44"/>
      <c r="DS10" s="44"/>
      <c r="DT10" s="44"/>
      <c r="DU10" s="44"/>
      <c r="DV10" s="44"/>
      <c r="DW10" s="44"/>
      <c r="DX10" s="44"/>
      <c r="DY10" s="44"/>
      <c r="DZ10" s="44"/>
      <c r="EA10" s="44"/>
      <c r="EB10" s="44"/>
      <c r="EC10" s="44"/>
      <c r="ED10" s="44"/>
      <c r="EE10" s="44"/>
      <c r="EF10" s="44"/>
      <c r="EG10" s="44"/>
      <c r="EH10" s="44"/>
      <c r="EI10" s="44"/>
      <c r="EJ10" s="44"/>
      <c r="EK10" s="44"/>
      <c r="EL10" s="44"/>
      <c r="EM10" s="44"/>
      <c r="EN10" s="44"/>
      <c r="EO10" s="44"/>
      <c r="EP10" s="44"/>
      <c r="EQ10" s="44"/>
      <c r="ER10" s="44"/>
      <c r="ES10" s="44"/>
      <c r="ET10" s="44"/>
      <c r="EU10" s="44"/>
      <c r="EV10" s="44"/>
      <c r="EW10" s="44"/>
      <c r="EX10" s="44"/>
      <c r="EY10" s="44"/>
      <c r="EZ10" s="44"/>
      <c r="FA10" s="44"/>
      <c r="FB10" s="44"/>
      <c r="FC10" s="44"/>
      <c r="FD10" s="44"/>
      <c r="FE10" s="44"/>
      <c r="FF10" s="44"/>
      <c r="FG10" s="44"/>
      <c r="FH10" s="44"/>
      <c r="FI10" s="44"/>
      <c r="FJ10" s="44"/>
      <c r="FK10" s="44"/>
      <c r="FL10" s="44"/>
      <c r="FM10" s="44"/>
      <c r="FN10" s="44"/>
      <c r="FO10" s="44"/>
      <c r="FP10" s="44"/>
      <c r="FQ10" s="44"/>
      <c r="FR10" s="44"/>
      <c r="FS10" s="44"/>
      <c r="FT10" s="44"/>
      <c r="FU10" s="44"/>
      <c r="FV10" s="44"/>
      <c r="FW10" s="44"/>
      <c r="FX10" s="44"/>
      <c r="FY10" s="44"/>
      <c r="FZ10" s="44"/>
      <c r="GA10" s="44"/>
      <c r="GB10" s="44"/>
      <c r="GC10" s="44"/>
      <c r="GD10" s="44"/>
      <c r="GE10" s="44"/>
      <c r="GF10" s="44"/>
      <c r="GG10" s="44"/>
      <c r="GH10" s="44"/>
      <c r="GI10" s="44"/>
      <c r="GJ10" s="44"/>
      <c r="GK10" s="44"/>
      <c r="GL10" s="44"/>
      <c r="GM10" s="44"/>
      <c r="GN10" s="44"/>
      <c r="GO10" s="44"/>
      <c r="GP10" s="44"/>
      <c r="GQ10" s="44"/>
      <c r="GR10" s="44"/>
      <c r="GS10" s="44"/>
      <c r="GT10" s="44"/>
      <c r="GU10" s="44"/>
      <c r="GV10" s="44"/>
      <c r="GW10" s="44"/>
      <c r="GX10" s="44"/>
      <c r="GY10" s="44"/>
      <c r="GZ10" s="44"/>
      <c r="HA10" s="44"/>
      <c r="HB10" s="44"/>
      <c r="HC10" s="44"/>
      <c r="HD10" s="44"/>
      <c r="HE10" s="44"/>
      <c r="HF10" s="44"/>
      <c r="HG10" s="44"/>
      <c r="HH10" s="44"/>
      <c r="HI10" s="44"/>
      <c r="HJ10" s="44"/>
      <c r="HK10" s="44"/>
      <c r="HL10" s="44"/>
      <c r="HM10" s="44"/>
      <c r="HN10" s="44"/>
      <c r="HO10" s="44"/>
      <c r="HP10" s="44"/>
      <c r="HQ10" s="44"/>
      <c r="HR10" s="44"/>
      <c r="HS10" s="44"/>
      <c r="HT10" s="44"/>
      <c r="HU10" s="44"/>
      <c r="HV10" s="44"/>
      <c r="HW10" s="44"/>
      <c r="HX10" s="44"/>
      <c r="HY10" s="44"/>
      <c r="HZ10" s="44"/>
      <c r="IA10" s="44"/>
      <c r="IB10" s="44"/>
      <c r="IC10" s="44"/>
      <c r="ID10" s="44"/>
      <c r="IE10" s="44"/>
      <c r="IF10" s="44"/>
      <c r="IG10" s="44"/>
      <c r="IH10" s="44"/>
      <c r="II10" s="44"/>
      <c r="IJ10" s="44"/>
      <c r="IK10" s="44"/>
      <c r="IL10" s="44"/>
      <c r="IM10" s="44"/>
      <c r="IN10" s="44"/>
      <c r="IO10" s="44"/>
    </row>
    <row r="11" spans="1:7" s="52" customFormat="1" ht="15.75" outlineLevel="1">
      <c r="A11" s="38" t="s">
        <v>89</v>
      </c>
      <c r="B11" s="39" t="s">
        <v>90</v>
      </c>
      <c r="C11" s="40"/>
      <c r="D11" s="40"/>
      <c r="E11" s="40"/>
      <c r="F11" s="69"/>
      <c r="G11" s="69"/>
    </row>
    <row r="12" spans="1:7" s="53" customFormat="1" ht="15.75" outlineLevel="1">
      <c r="A12" s="107" t="s">
        <v>15</v>
      </c>
      <c r="B12" s="108"/>
      <c r="C12" s="48">
        <f>SUM(C5:C11)</f>
        <v>169500.3</v>
      </c>
      <c r="D12" s="48">
        <f>SUM(D5:D11)</f>
        <v>169500.3</v>
      </c>
      <c r="E12" s="48">
        <f>SUM(E5:E11)</f>
        <v>22211.699999999997</v>
      </c>
      <c r="F12" s="42">
        <f aca="true" t="shared" si="0" ref="F12:F18">E12/C12</f>
        <v>0.13104224594292752</v>
      </c>
      <c r="G12" s="42">
        <f aca="true" t="shared" si="1" ref="G12:G18">E12/D12</f>
        <v>0.13104224594292752</v>
      </c>
    </row>
    <row r="13" spans="1:7" s="44" customFormat="1" ht="15.75" outlineLevel="1">
      <c r="A13" s="38" t="s">
        <v>64</v>
      </c>
      <c r="B13" s="39" t="s">
        <v>16</v>
      </c>
      <c r="C13" s="70">
        <v>3503</v>
      </c>
      <c r="D13" s="70">
        <v>3503</v>
      </c>
      <c r="E13" s="70">
        <v>780.7</v>
      </c>
      <c r="F13" s="69">
        <f t="shared" si="0"/>
        <v>0.2228661147587782</v>
      </c>
      <c r="G13" s="69">
        <f t="shared" si="1"/>
        <v>0.2228661147587782</v>
      </c>
    </row>
    <row r="14" spans="1:7" s="44" customFormat="1" ht="15.75" outlineLevel="1">
      <c r="A14" s="38" t="s">
        <v>71</v>
      </c>
      <c r="B14" s="39" t="s">
        <v>16</v>
      </c>
      <c r="C14" s="70">
        <v>4247.2</v>
      </c>
      <c r="D14" s="70">
        <v>4247.2</v>
      </c>
      <c r="E14" s="40">
        <v>118</v>
      </c>
      <c r="F14" s="80">
        <f t="shared" si="0"/>
        <v>0.027783009983047655</v>
      </c>
      <c r="G14" s="80">
        <f t="shared" si="1"/>
        <v>0.027783009983047655</v>
      </c>
    </row>
    <row r="15" spans="1:7" s="44" customFormat="1" ht="15.75" outlineLevel="1">
      <c r="A15" s="38" t="s">
        <v>58</v>
      </c>
      <c r="B15" s="43" t="s">
        <v>17</v>
      </c>
      <c r="C15" s="70">
        <v>1519.9</v>
      </c>
      <c r="D15" s="70">
        <v>1519.9</v>
      </c>
      <c r="E15" s="40">
        <v>90.4</v>
      </c>
      <c r="F15" s="80">
        <f t="shared" si="0"/>
        <v>0.059477597210342785</v>
      </c>
      <c r="G15" s="80">
        <f t="shared" si="1"/>
        <v>0.059477597210342785</v>
      </c>
    </row>
    <row r="16" spans="1:7" s="44" customFormat="1" ht="31.5" outlineLevel="1">
      <c r="A16" s="38" t="s">
        <v>110</v>
      </c>
      <c r="B16" s="43" t="s">
        <v>111</v>
      </c>
      <c r="C16" s="70">
        <v>1</v>
      </c>
      <c r="D16" s="70">
        <v>1</v>
      </c>
      <c r="E16" s="40">
        <v>0.3</v>
      </c>
      <c r="F16" s="80">
        <f t="shared" si="0"/>
        <v>0.3</v>
      </c>
      <c r="G16" s="80">
        <f t="shared" si="1"/>
        <v>0.3</v>
      </c>
    </row>
    <row r="17" spans="1:7" s="44" customFormat="1" ht="15.75" outlineLevel="1">
      <c r="A17" s="38" t="s">
        <v>57</v>
      </c>
      <c r="B17" s="43" t="s">
        <v>18</v>
      </c>
      <c r="C17" s="40">
        <v>500</v>
      </c>
      <c r="D17" s="40">
        <v>500</v>
      </c>
      <c r="E17" s="70">
        <v>58.3</v>
      </c>
      <c r="F17" s="69">
        <f t="shared" si="0"/>
        <v>0.1166</v>
      </c>
      <c r="G17" s="69">
        <f t="shared" si="1"/>
        <v>0.1166</v>
      </c>
    </row>
    <row r="18" spans="1:7" s="44" customFormat="1" ht="15.75" outlineLevel="1">
      <c r="A18" s="38" t="s">
        <v>19</v>
      </c>
      <c r="B18" s="43" t="s">
        <v>20</v>
      </c>
      <c r="C18" s="70">
        <v>217.4</v>
      </c>
      <c r="D18" s="70">
        <v>217.4</v>
      </c>
      <c r="E18" s="40">
        <v>28.2</v>
      </c>
      <c r="F18" s="80">
        <f t="shared" si="0"/>
        <v>0.12971481140754368</v>
      </c>
      <c r="G18" s="80">
        <f t="shared" si="1"/>
        <v>0.12971481140754368</v>
      </c>
    </row>
    <row r="19" spans="1:7" s="44" customFormat="1" ht="15.75" outlineLevel="1">
      <c r="A19" s="38" t="s">
        <v>82</v>
      </c>
      <c r="B19" s="43" t="s">
        <v>83</v>
      </c>
      <c r="C19" s="70"/>
      <c r="D19" s="70"/>
      <c r="E19" s="70"/>
      <c r="F19" s="69"/>
      <c r="G19" s="69"/>
    </row>
    <row r="20" spans="1:7" s="44" customFormat="1" ht="30.75" customHeight="1" outlineLevel="1">
      <c r="A20" s="38" t="s">
        <v>78</v>
      </c>
      <c r="B20" s="43" t="s">
        <v>77</v>
      </c>
      <c r="C20" s="70">
        <v>3399.3</v>
      </c>
      <c r="D20" s="70">
        <v>3399.3</v>
      </c>
      <c r="E20" s="70">
        <v>191.5</v>
      </c>
      <c r="F20" s="80">
        <f>E20/C20</f>
        <v>0.056335127820433616</v>
      </c>
      <c r="G20" s="80">
        <f>E20/D20</f>
        <v>0.056335127820433616</v>
      </c>
    </row>
    <row r="21" spans="1:7" s="44" customFormat="1" ht="15.75" outlineLevel="1">
      <c r="A21" s="38" t="s">
        <v>67</v>
      </c>
      <c r="B21" s="43" t="s">
        <v>63</v>
      </c>
      <c r="C21" s="40">
        <v>100</v>
      </c>
      <c r="D21" s="40">
        <v>100</v>
      </c>
      <c r="E21" s="70"/>
      <c r="F21" s="69">
        <f>E21/C21</f>
        <v>0</v>
      </c>
      <c r="G21" s="69">
        <f>E21/D21</f>
        <v>0</v>
      </c>
    </row>
    <row r="22" spans="1:7" s="44" customFormat="1" ht="15.75" outlineLevel="1">
      <c r="A22" s="38" t="s">
        <v>66</v>
      </c>
      <c r="B22" s="43" t="s">
        <v>21</v>
      </c>
      <c r="C22" s="40">
        <v>450</v>
      </c>
      <c r="D22" s="40">
        <v>450</v>
      </c>
      <c r="E22" s="70">
        <v>130.9</v>
      </c>
      <c r="F22" s="69">
        <f>E22/C22</f>
        <v>0.2908888888888889</v>
      </c>
      <c r="G22" s="69">
        <f>E22/D22</f>
        <v>0.2908888888888889</v>
      </c>
    </row>
    <row r="23" spans="1:7" s="44" customFormat="1" ht="15.75" outlineLevel="1">
      <c r="A23" s="38" t="s">
        <v>22</v>
      </c>
      <c r="B23" s="43" t="s">
        <v>23</v>
      </c>
      <c r="C23" s="70">
        <v>429.9</v>
      </c>
      <c r="D23" s="70">
        <v>429.9</v>
      </c>
      <c r="E23" s="40">
        <v>75.5</v>
      </c>
      <c r="F23" s="80">
        <f>E23/C23</f>
        <v>0.1756222377297046</v>
      </c>
      <c r="G23" s="80">
        <f>E23/D23</f>
        <v>0.1756222377297046</v>
      </c>
    </row>
    <row r="24" spans="1:249" s="54" customFormat="1" ht="15.75" outlineLevel="1">
      <c r="A24" s="38" t="s">
        <v>24</v>
      </c>
      <c r="B24" s="43" t="s">
        <v>25</v>
      </c>
      <c r="C24" s="40"/>
      <c r="D24" s="40"/>
      <c r="E24" s="70"/>
      <c r="F24" s="69"/>
      <c r="G24" s="69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4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4"/>
      <c r="CA24" s="44"/>
      <c r="CB24" s="44"/>
      <c r="CC24" s="44"/>
      <c r="CD24" s="44"/>
      <c r="CE24" s="44"/>
      <c r="CF24" s="44"/>
      <c r="CG24" s="44"/>
      <c r="CH24" s="44"/>
      <c r="CI24" s="44"/>
      <c r="CJ24" s="44"/>
      <c r="CK24" s="44"/>
      <c r="CL24" s="44"/>
      <c r="CM24" s="44"/>
      <c r="CN24" s="44"/>
      <c r="CO24" s="44"/>
      <c r="CP24" s="44"/>
      <c r="CQ24" s="44"/>
      <c r="CR24" s="44"/>
      <c r="CS24" s="44"/>
      <c r="CT24" s="44"/>
      <c r="CU24" s="44"/>
      <c r="CV24" s="44"/>
      <c r="CW24" s="44"/>
      <c r="CX24" s="44"/>
      <c r="CY24" s="44"/>
      <c r="CZ24" s="44"/>
      <c r="DA24" s="44"/>
      <c r="DB24" s="44"/>
      <c r="DC24" s="44"/>
      <c r="DD24" s="44"/>
      <c r="DE24" s="44"/>
      <c r="DF24" s="44"/>
      <c r="DG24" s="44"/>
      <c r="DH24" s="44"/>
      <c r="DI24" s="44"/>
      <c r="DJ24" s="44"/>
      <c r="DK24" s="44"/>
      <c r="DL24" s="44"/>
      <c r="DM24" s="44"/>
      <c r="DN24" s="44"/>
      <c r="DO24" s="44"/>
      <c r="DP24" s="44"/>
      <c r="DQ24" s="44"/>
      <c r="DR24" s="44"/>
      <c r="DS24" s="44"/>
      <c r="DT24" s="44"/>
      <c r="DU24" s="44"/>
      <c r="DV24" s="44"/>
      <c r="DW24" s="44"/>
      <c r="DX24" s="44"/>
      <c r="DY24" s="44"/>
      <c r="DZ24" s="44"/>
      <c r="EA24" s="44"/>
      <c r="EB24" s="44"/>
      <c r="EC24" s="44"/>
      <c r="ED24" s="44"/>
      <c r="EE24" s="44"/>
      <c r="EF24" s="44"/>
      <c r="EG24" s="44"/>
      <c r="EH24" s="44"/>
      <c r="EI24" s="44"/>
      <c r="EJ24" s="44"/>
      <c r="EK24" s="44"/>
      <c r="EL24" s="44"/>
      <c r="EM24" s="44"/>
      <c r="EN24" s="44"/>
      <c r="EO24" s="44"/>
      <c r="EP24" s="44"/>
      <c r="EQ24" s="44"/>
      <c r="ER24" s="44"/>
      <c r="ES24" s="44"/>
      <c r="ET24" s="44"/>
      <c r="EU24" s="44"/>
      <c r="EV24" s="44"/>
      <c r="EW24" s="44"/>
      <c r="EX24" s="44"/>
      <c r="EY24" s="44"/>
      <c r="EZ24" s="44"/>
      <c r="FA24" s="44"/>
      <c r="FB24" s="44"/>
      <c r="FC24" s="44"/>
      <c r="FD24" s="44"/>
      <c r="FE24" s="44"/>
      <c r="FF24" s="44"/>
      <c r="FG24" s="44"/>
      <c r="FH24" s="44"/>
      <c r="FI24" s="44"/>
      <c r="FJ24" s="44"/>
      <c r="FK24" s="44"/>
      <c r="FL24" s="44"/>
      <c r="FM24" s="44"/>
      <c r="FN24" s="44"/>
      <c r="FO24" s="44"/>
      <c r="FP24" s="44"/>
      <c r="FQ24" s="44"/>
      <c r="FR24" s="44"/>
      <c r="FS24" s="44"/>
      <c r="FT24" s="44"/>
      <c r="FU24" s="44"/>
      <c r="FV24" s="44"/>
      <c r="FW24" s="44"/>
      <c r="FX24" s="44"/>
      <c r="FY24" s="44"/>
      <c r="FZ24" s="44"/>
      <c r="GA24" s="44"/>
      <c r="GB24" s="44"/>
      <c r="GC24" s="44"/>
      <c r="GD24" s="44"/>
      <c r="GE24" s="44"/>
      <c r="GF24" s="44"/>
      <c r="GG24" s="44"/>
      <c r="GH24" s="44"/>
      <c r="GI24" s="44"/>
      <c r="GJ24" s="44"/>
      <c r="GK24" s="44"/>
      <c r="GL24" s="44"/>
      <c r="GM24" s="44"/>
      <c r="GN24" s="44"/>
      <c r="GO24" s="44"/>
      <c r="GP24" s="44"/>
      <c r="GQ24" s="44"/>
      <c r="GR24" s="44"/>
      <c r="GS24" s="44"/>
      <c r="GT24" s="44"/>
      <c r="GU24" s="44"/>
      <c r="GV24" s="44"/>
      <c r="GW24" s="44"/>
      <c r="GX24" s="44"/>
      <c r="GY24" s="44"/>
      <c r="GZ24" s="44"/>
      <c r="HA24" s="44"/>
      <c r="HB24" s="44"/>
      <c r="HC24" s="44"/>
      <c r="HD24" s="44"/>
      <c r="HE24" s="44"/>
      <c r="HF24" s="44"/>
      <c r="HG24" s="44"/>
      <c r="HH24" s="44"/>
      <c r="HI24" s="44"/>
      <c r="HJ24" s="44"/>
      <c r="HK24" s="44"/>
      <c r="HL24" s="44"/>
      <c r="HM24" s="44"/>
      <c r="HN24" s="44"/>
      <c r="HO24" s="44"/>
      <c r="HP24" s="44"/>
      <c r="HQ24" s="44"/>
      <c r="HR24" s="44"/>
      <c r="HS24" s="44"/>
      <c r="HT24" s="44"/>
      <c r="HU24" s="44"/>
      <c r="HV24" s="44"/>
      <c r="HW24" s="44"/>
      <c r="HX24" s="44"/>
      <c r="HY24" s="44"/>
      <c r="HZ24" s="44"/>
      <c r="IA24" s="44"/>
      <c r="IB24" s="44"/>
      <c r="IC24" s="44"/>
      <c r="ID24" s="44"/>
      <c r="IE24" s="44"/>
      <c r="IF24" s="44"/>
      <c r="IG24" s="44"/>
      <c r="IH24" s="44"/>
      <c r="II24" s="44"/>
      <c r="IJ24" s="44"/>
      <c r="IK24" s="44"/>
      <c r="IL24" s="44"/>
      <c r="IM24" s="44"/>
      <c r="IN24" s="44"/>
      <c r="IO24" s="44"/>
    </row>
    <row r="25" spans="1:249" s="32" customFormat="1" ht="24.75" customHeight="1">
      <c r="A25" s="109" t="s">
        <v>26</v>
      </c>
      <c r="B25" s="110"/>
      <c r="C25" s="48">
        <f>SUM(C13:C24)</f>
        <v>14367.699999999999</v>
      </c>
      <c r="D25" s="48">
        <f>SUM(D13:D24)</f>
        <v>14367.699999999999</v>
      </c>
      <c r="E25" s="48">
        <f>SUM(E13:E24)</f>
        <v>1473.8000000000002</v>
      </c>
      <c r="F25" s="42">
        <f aca="true" t="shared" si="2" ref="F25:F32">E25/C25</f>
        <v>0.10257730882465532</v>
      </c>
      <c r="G25" s="42">
        <f aca="true" t="shared" si="3" ref="G25:G32">E25/D25</f>
        <v>0.10257730882465532</v>
      </c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4"/>
      <c r="BI25" s="54"/>
      <c r="BJ25" s="54"/>
      <c r="BK25" s="54"/>
      <c r="BL25" s="54"/>
      <c r="BM25" s="54"/>
      <c r="BN25" s="54"/>
      <c r="BO25" s="54"/>
      <c r="BP25" s="54"/>
      <c r="BQ25" s="54"/>
      <c r="BR25" s="54"/>
      <c r="BS25" s="54"/>
      <c r="BT25" s="54"/>
      <c r="BU25" s="54"/>
      <c r="BV25" s="54"/>
      <c r="BW25" s="54"/>
      <c r="BX25" s="54"/>
      <c r="BY25" s="54"/>
      <c r="BZ25" s="54"/>
      <c r="CA25" s="54"/>
      <c r="CB25" s="54"/>
      <c r="CC25" s="54"/>
      <c r="CD25" s="54"/>
      <c r="CE25" s="54"/>
      <c r="CF25" s="54"/>
      <c r="CG25" s="54"/>
      <c r="CH25" s="54"/>
      <c r="CI25" s="54"/>
      <c r="CJ25" s="54"/>
      <c r="CK25" s="54"/>
      <c r="CL25" s="54"/>
      <c r="CM25" s="54"/>
      <c r="CN25" s="54"/>
      <c r="CO25" s="54"/>
      <c r="CP25" s="54"/>
      <c r="CQ25" s="54"/>
      <c r="CR25" s="54"/>
      <c r="CS25" s="54"/>
      <c r="CT25" s="54"/>
      <c r="CU25" s="54"/>
      <c r="CV25" s="54"/>
      <c r="CW25" s="54"/>
      <c r="CX25" s="54"/>
      <c r="CY25" s="54"/>
      <c r="CZ25" s="54"/>
      <c r="DA25" s="54"/>
      <c r="DB25" s="54"/>
      <c r="DC25" s="54"/>
      <c r="DD25" s="54"/>
      <c r="DE25" s="54"/>
      <c r="DF25" s="54"/>
      <c r="DG25" s="54"/>
      <c r="DH25" s="54"/>
      <c r="DI25" s="54"/>
      <c r="DJ25" s="54"/>
      <c r="DK25" s="54"/>
      <c r="DL25" s="54"/>
      <c r="DM25" s="54"/>
      <c r="DN25" s="54"/>
      <c r="DO25" s="54"/>
      <c r="DP25" s="54"/>
      <c r="DQ25" s="54"/>
      <c r="DR25" s="54"/>
      <c r="DS25" s="54"/>
      <c r="DT25" s="54"/>
      <c r="DU25" s="54"/>
      <c r="DV25" s="54"/>
      <c r="DW25" s="54"/>
      <c r="DX25" s="54"/>
      <c r="DY25" s="54"/>
      <c r="DZ25" s="54"/>
      <c r="EA25" s="54"/>
      <c r="EB25" s="54"/>
      <c r="EC25" s="54"/>
      <c r="ED25" s="54"/>
      <c r="EE25" s="54"/>
      <c r="EF25" s="54"/>
      <c r="EG25" s="54"/>
      <c r="EH25" s="54"/>
      <c r="EI25" s="54"/>
      <c r="EJ25" s="54"/>
      <c r="EK25" s="54"/>
      <c r="EL25" s="54"/>
      <c r="EM25" s="54"/>
      <c r="EN25" s="54"/>
      <c r="EO25" s="54"/>
      <c r="EP25" s="54"/>
      <c r="EQ25" s="54"/>
      <c r="ER25" s="54"/>
      <c r="ES25" s="54"/>
      <c r="ET25" s="54"/>
      <c r="EU25" s="54"/>
      <c r="EV25" s="54"/>
      <c r="EW25" s="54"/>
      <c r="EX25" s="54"/>
      <c r="EY25" s="54"/>
      <c r="EZ25" s="54"/>
      <c r="FA25" s="54"/>
      <c r="FB25" s="54"/>
      <c r="FC25" s="54"/>
      <c r="FD25" s="54"/>
      <c r="FE25" s="54"/>
      <c r="FF25" s="54"/>
      <c r="FG25" s="54"/>
      <c r="FH25" s="54"/>
      <c r="FI25" s="54"/>
      <c r="FJ25" s="54"/>
      <c r="FK25" s="54"/>
      <c r="FL25" s="54"/>
      <c r="FM25" s="54"/>
      <c r="FN25" s="54"/>
      <c r="FO25" s="54"/>
      <c r="FP25" s="54"/>
      <c r="FQ25" s="54"/>
      <c r="FR25" s="54"/>
      <c r="FS25" s="54"/>
      <c r="FT25" s="54"/>
      <c r="FU25" s="54"/>
      <c r="FV25" s="54"/>
      <c r="FW25" s="54"/>
      <c r="FX25" s="54"/>
      <c r="FY25" s="54"/>
      <c r="FZ25" s="54"/>
      <c r="GA25" s="54"/>
      <c r="GB25" s="54"/>
      <c r="GC25" s="54"/>
      <c r="GD25" s="54"/>
      <c r="GE25" s="54"/>
      <c r="GF25" s="54"/>
      <c r="GG25" s="54"/>
      <c r="GH25" s="54"/>
      <c r="GI25" s="54"/>
      <c r="GJ25" s="54"/>
      <c r="GK25" s="54"/>
      <c r="GL25" s="54"/>
      <c r="GM25" s="54"/>
      <c r="GN25" s="54"/>
      <c r="GO25" s="54"/>
      <c r="GP25" s="54"/>
      <c r="GQ25" s="54"/>
      <c r="GR25" s="54"/>
      <c r="GS25" s="54"/>
      <c r="GT25" s="54"/>
      <c r="GU25" s="54"/>
      <c r="GV25" s="54"/>
      <c r="GW25" s="54"/>
      <c r="GX25" s="54"/>
      <c r="GY25" s="54"/>
      <c r="GZ25" s="54"/>
      <c r="HA25" s="54"/>
      <c r="HB25" s="54"/>
      <c r="HC25" s="54"/>
      <c r="HD25" s="54"/>
      <c r="HE25" s="54"/>
      <c r="HF25" s="54"/>
      <c r="HG25" s="54"/>
      <c r="HH25" s="54"/>
      <c r="HI25" s="54"/>
      <c r="HJ25" s="54"/>
      <c r="HK25" s="54"/>
      <c r="HL25" s="54"/>
      <c r="HM25" s="54"/>
      <c r="HN25" s="54"/>
      <c r="HO25" s="54"/>
      <c r="HP25" s="54"/>
      <c r="HQ25" s="54"/>
      <c r="HR25" s="54"/>
      <c r="HS25" s="54"/>
      <c r="HT25" s="54"/>
      <c r="HU25" s="54"/>
      <c r="HV25" s="54"/>
      <c r="HW25" s="54"/>
      <c r="HX25" s="54"/>
      <c r="HY25" s="54"/>
      <c r="HZ25" s="54"/>
      <c r="IA25" s="54"/>
      <c r="IB25" s="54"/>
      <c r="IC25" s="54"/>
      <c r="ID25" s="54"/>
      <c r="IE25" s="54"/>
      <c r="IF25" s="54"/>
      <c r="IG25" s="54"/>
      <c r="IH25" s="54"/>
      <c r="II25" s="54"/>
      <c r="IJ25" s="54"/>
      <c r="IK25" s="54"/>
      <c r="IL25" s="54"/>
      <c r="IM25" s="54"/>
      <c r="IN25" s="54"/>
      <c r="IO25" s="54"/>
    </row>
    <row r="26" spans="1:249" s="46" customFormat="1" ht="15.75" outlineLevel="1">
      <c r="A26" s="105" t="s">
        <v>27</v>
      </c>
      <c r="B26" s="106"/>
      <c r="C26" s="48">
        <f>C12+C25</f>
        <v>183868</v>
      </c>
      <c r="D26" s="48">
        <f>D12+D25</f>
        <v>183868</v>
      </c>
      <c r="E26" s="48">
        <f>E12+E25</f>
        <v>23685.499999999996</v>
      </c>
      <c r="F26" s="42">
        <f t="shared" si="2"/>
        <v>0.12881795635999738</v>
      </c>
      <c r="G26" s="42">
        <f t="shared" si="3"/>
        <v>0.12881795635999738</v>
      </c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32"/>
      <c r="BS26" s="32"/>
      <c r="BT26" s="32"/>
      <c r="BU26" s="32"/>
      <c r="BV26" s="32"/>
      <c r="BW26" s="32"/>
      <c r="BX26" s="32"/>
      <c r="BY26" s="32"/>
      <c r="BZ26" s="32"/>
      <c r="CA26" s="32"/>
      <c r="CB26" s="32"/>
      <c r="CC26" s="32"/>
      <c r="CD26" s="32"/>
      <c r="CE26" s="32"/>
      <c r="CF26" s="32"/>
      <c r="CG26" s="32"/>
      <c r="CH26" s="32"/>
      <c r="CI26" s="32"/>
      <c r="CJ26" s="32"/>
      <c r="CK26" s="32"/>
      <c r="CL26" s="32"/>
      <c r="CM26" s="32"/>
      <c r="CN26" s="32"/>
      <c r="CO26" s="32"/>
      <c r="CP26" s="32"/>
      <c r="CQ26" s="32"/>
      <c r="CR26" s="32"/>
      <c r="CS26" s="32"/>
      <c r="CT26" s="32"/>
      <c r="CU26" s="32"/>
      <c r="CV26" s="32"/>
      <c r="CW26" s="32"/>
      <c r="CX26" s="32"/>
      <c r="CY26" s="32"/>
      <c r="CZ26" s="32"/>
      <c r="DA26" s="32"/>
      <c r="DB26" s="32"/>
      <c r="DC26" s="32"/>
      <c r="DD26" s="32"/>
      <c r="DE26" s="32"/>
      <c r="DF26" s="32"/>
      <c r="DG26" s="32"/>
      <c r="DH26" s="32"/>
      <c r="DI26" s="32"/>
      <c r="DJ26" s="32"/>
      <c r="DK26" s="32"/>
      <c r="DL26" s="32"/>
      <c r="DM26" s="32"/>
      <c r="DN26" s="32"/>
      <c r="DO26" s="32"/>
      <c r="DP26" s="32"/>
      <c r="DQ26" s="32"/>
      <c r="DR26" s="32"/>
      <c r="DS26" s="32"/>
      <c r="DT26" s="32"/>
      <c r="DU26" s="32"/>
      <c r="DV26" s="32"/>
      <c r="DW26" s="32"/>
      <c r="DX26" s="32"/>
      <c r="DY26" s="32"/>
      <c r="DZ26" s="32"/>
      <c r="EA26" s="32"/>
      <c r="EB26" s="32"/>
      <c r="EC26" s="32"/>
      <c r="ED26" s="32"/>
      <c r="EE26" s="32"/>
      <c r="EF26" s="32"/>
      <c r="EG26" s="32"/>
      <c r="EH26" s="32"/>
      <c r="EI26" s="32"/>
      <c r="EJ26" s="32"/>
      <c r="EK26" s="32"/>
      <c r="EL26" s="32"/>
      <c r="EM26" s="32"/>
      <c r="EN26" s="32"/>
      <c r="EO26" s="32"/>
      <c r="EP26" s="32"/>
      <c r="EQ26" s="32"/>
      <c r="ER26" s="32"/>
      <c r="ES26" s="32"/>
      <c r="ET26" s="32"/>
      <c r="EU26" s="32"/>
      <c r="EV26" s="32"/>
      <c r="EW26" s="32"/>
      <c r="EX26" s="32"/>
      <c r="EY26" s="32"/>
      <c r="EZ26" s="32"/>
      <c r="FA26" s="32"/>
      <c r="FB26" s="32"/>
      <c r="FC26" s="32"/>
      <c r="FD26" s="32"/>
      <c r="FE26" s="32"/>
      <c r="FF26" s="32"/>
      <c r="FG26" s="32"/>
      <c r="FH26" s="32"/>
      <c r="FI26" s="32"/>
      <c r="FJ26" s="32"/>
      <c r="FK26" s="32"/>
      <c r="FL26" s="32"/>
      <c r="FM26" s="32"/>
      <c r="FN26" s="32"/>
      <c r="FO26" s="32"/>
      <c r="FP26" s="32"/>
      <c r="FQ26" s="32"/>
      <c r="FR26" s="32"/>
      <c r="FS26" s="32"/>
      <c r="FT26" s="32"/>
      <c r="FU26" s="32"/>
      <c r="FV26" s="32"/>
      <c r="FW26" s="32"/>
      <c r="FX26" s="32"/>
      <c r="FY26" s="32"/>
      <c r="FZ26" s="32"/>
      <c r="GA26" s="32"/>
      <c r="GB26" s="32"/>
      <c r="GC26" s="32"/>
      <c r="GD26" s="32"/>
      <c r="GE26" s="32"/>
      <c r="GF26" s="32"/>
      <c r="GG26" s="32"/>
      <c r="GH26" s="32"/>
      <c r="GI26" s="32"/>
      <c r="GJ26" s="32"/>
      <c r="GK26" s="32"/>
      <c r="GL26" s="32"/>
      <c r="GM26" s="32"/>
      <c r="GN26" s="32"/>
      <c r="GO26" s="32"/>
      <c r="GP26" s="32"/>
      <c r="GQ26" s="32"/>
      <c r="GR26" s="32"/>
      <c r="GS26" s="32"/>
      <c r="GT26" s="32"/>
      <c r="GU26" s="32"/>
      <c r="GV26" s="32"/>
      <c r="GW26" s="32"/>
      <c r="GX26" s="32"/>
      <c r="GY26" s="32"/>
      <c r="GZ26" s="32"/>
      <c r="HA26" s="32"/>
      <c r="HB26" s="32"/>
      <c r="HC26" s="32"/>
      <c r="HD26" s="32"/>
      <c r="HE26" s="32"/>
      <c r="HF26" s="32"/>
      <c r="HG26" s="32"/>
      <c r="HH26" s="32"/>
      <c r="HI26" s="32"/>
      <c r="HJ26" s="32"/>
      <c r="HK26" s="32"/>
      <c r="HL26" s="32"/>
      <c r="HM26" s="32"/>
      <c r="HN26" s="32"/>
      <c r="HO26" s="32"/>
      <c r="HP26" s="32"/>
      <c r="HQ26" s="32"/>
      <c r="HR26" s="32"/>
      <c r="HS26" s="32"/>
      <c r="HT26" s="32"/>
      <c r="HU26" s="32"/>
      <c r="HV26" s="32"/>
      <c r="HW26" s="32"/>
      <c r="HX26" s="32"/>
      <c r="HY26" s="32"/>
      <c r="HZ26" s="32"/>
      <c r="IA26" s="32"/>
      <c r="IB26" s="32"/>
      <c r="IC26" s="32"/>
      <c r="ID26" s="32"/>
      <c r="IE26" s="32"/>
      <c r="IF26" s="32"/>
      <c r="IG26" s="32"/>
      <c r="IH26" s="32"/>
      <c r="II26" s="32"/>
      <c r="IJ26" s="32"/>
      <c r="IK26" s="32"/>
      <c r="IL26" s="32"/>
      <c r="IM26" s="32"/>
      <c r="IN26" s="32"/>
      <c r="IO26" s="32"/>
    </row>
    <row r="27" spans="1:7" s="46" customFormat="1" ht="30.75" customHeight="1" outlineLevel="1">
      <c r="A27" s="47" t="s">
        <v>28</v>
      </c>
      <c r="B27" s="1" t="s">
        <v>29</v>
      </c>
      <c r="C27" s="48">
        <f>C28+C33+C34</f>
        <v>500035.80000000005</v>
      </c>
      <c r="D27" s="48">
        <f>D28+D33+D34</f>
        <v>495400.8</v>
      </c>
      <c r="E27" s="48">
        <f>E28+E33+E34</f>
        <v>76530.1</v>
      </c>
      <c r="F27" s="42">
        <f t="shared" si="2"/>
        <v>0.15304924167429612</v>
      </c>
      <c r="G27" s="42">
        <f t="shared" si="3"/>
        <v>0.15448117968319794</v>
      </c>
    </row>
    <row r="28" spans="1:7" s="46" customFormat="1" ht="57.75" customHeight="1" outlineLevel="1">
      <c r="A28" s="47" t="s">
        <v>30</v>
      </c>
      <c r="B28" s="1" t="s">
        <v>31</v>
      </c>
      <c r="C28" s="48">
        <f>C29+C30+C31+C32</f>
        <v>500035.80000000005</v>
      </c>
      <c r="D28" s="48">
        <f>D29+D30+D31+D32</f>
        <v>495866.5</v>
      </c>
      <c r="E28" s="48">
        <f>E29+E30+E31+E32</f>
        <v>76995.8</v>
      </c>
      <c r="F28" s="42">
        <f t="shared" si="2"/>
        <v>0.15398057499083065</v>
      </c>
      <c r="G28" s="42">
        <f t="shared" si="3"/>
        <v>0.15527526057920832</v>
      </c>
    </row>
    <row r="29" spans="1:249" ht="47.25">
      <c r="A29" s="47" t="s">
        <v>98</v>
      </c>
      <c r="B29" s="47" t="s">
        <v>32</v>
      </c>
      <c r="C29" s="48">
        <v>167724</v>
      </c>
      <c r="D29" s="48">
        <v>167724</v>
      </c>
      <c r="E29" s="48">
        <v>26556.4</v>
      </c>
      <c r="F29" s="42">
        <f t="shared" si="2"/>
        <v>0.15833392955092893</v>
      </c>
      <c r="G29" s="42">
        <f t="shared" si="3"/>
        <v>0.15833392955092893</v>
      </c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6"/>
      <c r="BU29" s="46"/>
      <c r="BV29" s="46"/>
      <c r="BW29" s="46"/>
      <c r="BX29" s="46"/>
      <c r="BY29" s="46"/>
      <c r="BZ29" s="46"/>
      <c r="CA29" s="46"/>
      <c r="CB29" s="46"/>
      <c r="CC29" s="46"/>
      <c r="CD29" s="46"/>
      <c r="CE29" s="46"/>
      <c r="CF29" s="46"/>
      <c r="CG29" s="46"/>
      <c r="CH29" s="46"/>
      <c r="CI29" s="46"/>
      <c r="CJ29" s="46"/>
      <c r="CK29" s="46"/>
      <c r="CL29" s="46"/>
      <c r="CM29" s="46"/>
      <c r="CN29" s="46"/>
      <c r="CO29" s="46"/>
      <c r="CP29" s="46"/>
      <c r="CQ29" s="46"/>
      <c r="CR29" s="46"/>
      <c r="CS29" s="46"/>
      <c r="CT29" s="46"/>
      <c r="CU29" s="46"/>
      <c r="CV29" s="46"/>
      <c r="CW29" s="46"/>
      <c r="CX29" s="46"/>
      <c r="CY29" s="46"/>
      <c r="CZ29" s="46"/>
      <c r="DA29" s="46"/>
      <c r="DB29" s="46"/>
      <c r="DC29" s="46"/>
      <c r="DD29" s="46"/>
      <c r="DE29" s="46"/>
      <c r="DF29" s="46"/>
      <c r="DG29" s="46"/>
      <c r="DH29" s="46"/>
      <c r="DI29" s="46"/>
      <c r="DJ29" s="46"/>
      <c r="DK29" s="46"/>
      <c r="DL29" s="46"/>
      <c r="DM29" s="46"/>
      <c r="DN29" s="46"/>
      <c r="DO29" s="46"/>
      <c r="DP29" s="46"/>
      <c r="DQ29" s="46"/>
      <c r="DR29" s="46"/>
      <c r="DS29" s="46"/>
      <c r="DT29" s="46"/>
      <c r="DU29" s="46"/>
      <c r="DV29" s="46"/>
      <c r="DW29" s="46"/>
      <c r="DX29" s="46"/>
      <c r="DY29" s="46"/>
      <c r="DZ29" s="46"/>
      <c r="EA29" s="46"/>
      <c r="EB29" s="46"/>
      <c r="EC29" s="46"/>
      <c r="ED29" s="46"/>
      <c r="EE29" s="46"/>
      <c r="EF29" s="46"/>
      <c r="EG29" s="46"/>
      <c r="EH29" s="46"/>
      <c r="EI29" s="46"/>
      <c r="EJ29" s="46"/>
      <c r="EK29" s="46"/>
      <c r="EL29" s="46"/>
      <c r="EM29" s="46"/>
      <c r="EN29" s="46"/>
      <c r="EO29" s="46"/>
      <c r="EP29" s="46"/>
      <c r="EQ29" s="46"/>
      <c r="ER29" s="46"/>
      <c r="ES29" s="46"/>
      <c r="ET29" s="46"/>
      <c r="EU29" s="46"/>
      <c r="EV29" s="46"/>
      <c r="EW29" s="46"/>
      <c r="EX29" s="46"/>
      <c r="EY29" s="46"/>
      <c r="EZ29" s="46"/>
      <c r="FA29" s="46"/>
      <c r="FB29" s="46"/>
      <c r="FC29" s="46"/>
      <c r="FD29" s="46"/>
      <c r="FE29" s="46"/>
      <c r="FF29" s="46"/>
      <c r="FG29" s="46"/>
      <c r="FH29" s="46"/>
      <c r="FI29" s="46"/>
      <c r="FJ29" s="46"/>
      <c r="FK29" s="46"/>
      <c r="FL29" s="46"/>
      <c r="FM29" s="46"/>
      <c r="FN29" s="46"/>
      <c r="FO29" s="46"/>
      <c r="FP29" s="46"/>
      <c r="FQ29" s="46"/>
      <c r="FR29" s="46"/>
      <c r="FS29" s="46"/>
      <c r="FT29" s="46"/>
      <c r="FU29" s="46"/>
      <c r="FV29" s="46"/>
      <c r="FW29" s="46"/>
      <c r="FX29" s="46"/>
      <c r="FY29" s="46"/>
      <c r="FZ29" s="46"/>
      <c r="GA29" s="46"/>
      <c r="GB29" s="46"/>
      <c r="GC29" s="46"/>
      <c r="GD29" s="46"/>
      <c r="GE29" s="46"/>
      <c r="GF29" s="46"/>
      <c r="GG29" s="46"/>
      <c r="GH29" s="46"/>
      <c r="GI29" s="46"/>
      <c r="GJ29" s="46"/>
      <c r="GK29" s="46"/>
      <c r="GL29" s="46"/>
      <c r="GM29" s="46"/>
      <c r="GN29" s="46"/>
      <c r="GO29" s="46"/>
      <c r="GP29" s="46"/>
      <c r="GQ29" s="46"/>
      <c r="GR29" s="46"/>
      <c r="GS29" s="46"/>
      <c r="GT29" s="46"/>
      <c r="GU29" s="46"/>
      <c r="GV29" s="46"/>
      <c r="GW29" s="46"/>
      <c r="GX29" s="46"/>
      <c r="GY29" s="46"/>
      <c r="GZ29" s="46"/>
      <c r="HA29" s="46"/>
      <c r="HB29" s="46"/>
      <c r="HC29" s="46"/>
      <c r="HD29" s="46"/>
      <c r="HE29" s="46"/>
      <c r="HF29" s="46"/>
      <c r="HG29" s="46"/>
      <c r="HH29" s="46"/>
      <c r="HI29" s="46"/>
      <c r="HJ29" s="46"/>
      <c r="HK29" s="46"/>
      <c r="HL29" s="46"/>
      <c r="HM29" s="46"/>
      <c r="HN29" s="46"/>
      <c r="HO29" s="46"/>
      <c r="HP29" s="46"/>
      <c r="HQ29" s="46"/>
      <c r="HR29" s="46"/>
      <c r="HS29" s="46"/>
      <c r="HT29" s="46"/>
      <c r="HU29" s="46"/>
      <c r="HV29" s="46"/>
      <c r="HW29" s="46"/>
      <c r="HX29" s="46"/>
      <c r="HY29" s="46"/>
      <c r="HZ29" s="46"/>
      <c r="IA29" s="46"/>
      <c r="IB29" s="46"/>
      <c r="IC29" s="46"/>
      <c r="ID29" s="46"/>
      <c r="IE29" s="46"/>
      <c r="IF29" s="46"/>
      <c r="IG29" s="46"/>
      <c r="IH29" s="46"/>
      <c r="II29" s="46"/>
      <c r="IJ29" s="46"/>
      <c r="IK29" s="46"/>
      <c r="IL29" s="46"/>
      <c r="IM29" s="46"/>
      <c r="IN29" s="46"/>
      <c r="IO29" s="46"/>
    </row>
    <row r="30" spans="1:249" ht="63">
      <c r="A30" s="47" t="s">
        <v>99</v>
      </c>
      <c r="B30" s="47" t="s">
        <v>33</v>
      </c>
      <c r="C30" s="48">
        <v>91329.8</v>
      </c>
      <c r="D30" s="48">
        <v>82078.6</v>
      </c>
      <c r="E30" s="48">
        <v>13550.6</v>
      </c>
      <c r="F30" s="42">
        <f t="shared" si="2"/>
        <v>0.1483699734369286</v>
      </c>
      <c r="G30" s="42">
        <f t="shared" si="3"/>
        <v>0.1650929718586818</v>
      </c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46"/>
      <c r="BC30" s="46"/>
      <c r="BD30" s="46"/>
      <c r="BE30" s="46"/>
      <c r="BF30" s="46"/>
      <c r="BG30" s="46"/>
      <c r="BH30" s="46"/>
      <c r="BI30" s="46"/>
      <c r="BJ30" s="46"/>
      <c r="BK30" s="46"/>
      <c r="BL30" s="46"/>
      <c r="BM30" s="46"/>
      <c r="BN30" s="46"/>
      <c r="BO30" s="46"/>
      <c r="BP30" s="46"/>
      <c r="BQ30" s="46"/>
      <c r="BR30" s="46"/>
      <c r="BS30" s="46"/>
      <c r="BT30" s="46"/>
      <c r="BU30" s="46"/>
      <c r="BV30" s="46"/>
      <c r="BW30" s="46"/>
      <c r="BX30" s="46"/>
      <c r="BY30" s="46"/>
      <c r="BZ30" s="46"/>
      <c r="CA30" s="46"/>
      <c r="CB30" s="46"/>
      <c r="CC30" s="46"/>
      <c r="CD30" s="46"/>
      <c r="CE30" s="46"/>
      <c r="CF30" s="46"/>
      <c r="CG30" s="46"/>
      <c r="CH30" s="46"/>
      <c r="CI30" s="46"/>
      <c r="CJ30" s="46"/>
      <c r="CK30" s="46"/>
      <c r="CL30" s="46"/>
      <c r="CM30" s="46"/>
      <c r="CN30" s="46"/>
      <c r="CO30" s="46"/>
      <c r="CP30" s="46"/>
      <c r="CQ30" s="46"/>
      <c r="CR30" s="46"/>
      <c r="CS30" s="46"/>
      <c r="CT30" s="46"/>
      <c r="CU30" s="46"/>
      <c r="CV30" s="46"/>
      <c r="CW30" s="46"/>
      <c r="CX30" s="46"/>
      <c r="CY30" s="46"/>
      <c r="CZ30" s="46"/>
      <c r="DA30" s="46"/>
      <c r="DB30" s="46"/>
      <c r="DC30" s="46"/>
      <c r="DD30" s="46"/>
      <c r="DE30" s="46"/>
      <c r="DF30" s="46"/>
      <c r="DG30" s="46"/>
      <c r="DH30" s="46"/>
      <c r="DI30" s="46"/>
      <c r="DJ30" s="46"/>
      <c r="DK30" s="46"/>
      <c r="DL30" s="46"/>
      <c r="DM30" s="46"/>
      <c r="DN30" s="46"/>
      <c r="DO30" s="46"/>
      <c r="DP30" s="46"/>
      <c r="DQ30" s="46"/>
      <c r="DR30" s="46"/>
      <c r="DS30" s="46"/>
      <c r="DT30" s="46"/>
      <c r="DU30" s="46"/>
      <c r="DV30" s="46"/>
      <c r="DW30" s="46"/>
      <c r="DX30" s="46"/>
      <c r="DY30" s="46"/>
      <c r="DZ30" s="46"/>
      <c r="EA30" s="46"/>
      <c r="EB30" s="46"/>
      <c r="EC30" s="46"/>
      <c r="ED30" s="46"/>
      <c r="EE30" s="46"/>
      <c r="EF30" s="46"/>
      <c r="EG30" s="46"/>
      <c r="EH30" s="46"/>
      <c r="EI30" s="46"/>
      <c r="EJ30" s="46"/>
      <c r="EK30" s="46"/>
      <c r="EL30" s="46"/>
      <c r="EM30" s="46"/>
      <c r="EN30" s="46"/>
      <c r="EO30" s="46"/>
      <c r="EP30" s="46"/>
      <c r="EQ30" s="46"/>
      <c r="ER30" s="46"/>
      <c r="ES30" s="46"/>
      <c r="ET30" s="46"/>
      <c r="EU30" s="46"/>
      <c r="EV30" s="46"/>
      <c r="EW30" s="46"/>
      <c r="EX30" s="46"/>
      <c r="EY30" s="46"/>
      <c r="EZ30" s="46"/>
      <c r="FA30" s="46"/>
      <c r="FB30" s="46"/>
      <c r="FC30" s="46"/>
      <c r="FD30" s="46"/>
      <c r="FE30" s="46"/>
      <c r="FF30" s="46"/>
      <c r="FG30" s="46"/>
      <c r="FH30" s="46"/>
      <c r="FI30" s="46"/>
      <c r="FJ30" s="46"/>
      <c r="FK30" s="46"/>
      <c r="FL30" s="46"/>
      <c r="FM30" s="46"/>
      <c r="FN30" s="46"/>
      <c r="FO30" s="46"/>
      <c r="FP30" s="46"/>
      <c r="FQ30" s="46"/>
      <c r="FR30" s="46"/>
      <c r="FS30" s="46"/>
      <c r="FT30" s="46"/>
      <c r="FU30" s="46"/>
      <c r="FV30" s="46"/>
      <c r="FW30" s="46"/>
      <c r="FX30" s="46"/>
      <c r="FY30" s="46"/>
      <c r="FZ30" s="46"/>
      <c r="GA30" s="46"/>
      <c r="GB30" s="46"/>
      <c r="GC30" s="46"/>
      <c r="GD30" s="46"/>
      <c r="GE30" s="46"/>
      <c r="GF30" s="46"/>
      <c r="GG30" s="46"/>
      <c r="GH30" s="46"/>
      <c r="GI30" s="46"/>
      <c r="GJ30" s="46"/>
      <c r="GK30" s="46"/>
      <c r="GL30" s="46"/>
      <c r="GM30" s="46"/>
      <c r="GN30" s="46"/>
      <c r="GO30" s="46"/>
      <c r="GP30" s="46"/>
      <c r="GQ30" s="46"/>
      <c r="GR30" s="46"/>
      <c r="GS30" s="46"/>
      <c r="GT30" s="46"/>
      <c r="GU30" s="46"/>
      <c r="GV30" s="46"/>
      <c r="GW30" s="46"/>
      <c r="GX30" s="46"/>
      <c r="GY30" s="46"/>
      <c r="GZ30" s="46"/>
      <c r="HA30" s="46"/>
      <c r="HB30" s="46"/>
      <c r="HC30" s="46"/>
      <c r="HD30" s="46"/>
      <c r="HE30" s="46"/>
      <c r="HF30" s="46"/>
      <c r="HG30" s="46"/>
      <c r="HH30" s="46"/>
      <c r="HI30" s="46"/>
      <c r="HJ30" s="46"/>
      <c r="HK30" s="46"/>
      <c r="HL30" s="46"/>
      <c r="HM30" s="46"/>
      <c r="HN30" s="46"/>
      <c r="HO30" s="46"/>
      <c r="HP30" s="46"/>
      <c r="HQ30" s="46"/>
      <c r="HR30" s="46"/>
      <c r="HS30" s="46"/>
      <c r="HT30" s="46"/>
      <c r="HU30" s="46"/>
      <c r="HV30" s="46"/>
      <c r="HW30" s="46"/>
      <c r="HX30" s="46"/>
      <c r="HY30" s="46"/>
      <c r="HZ30" s="46"/>
      <c r="IA30" s="46"/>
      <c r="IB30" s="46"/>
      <c r="IC30" s="46"/>
      <c r="ID30" s="46"/>
      <c r="IE30" s="46"/>
      <c r="IF30" s="46"/>
      <c r="IG30" s="46"/>
      <c r="IH30" s="46"/>
      <c r="II30" s="46"/>
      <c r="IJ30" s="46"/>
      <c r="IK30" s="46"/>
      <c r="IL30" s="46"/>
      <c r="IM30" s="46"/>
      <c r="IN30" s="46"/>
      <c r="IO30" s="46"/>
    </row>
    <row r="31" spans="1:249" ht="47.25">
      <c r="A31" s="47" t="s">
        <v>100</v>
      </c>
      <c r="B31" s="47" t="s">
        <v>34</v>
      </c>
      <c r="C31" s="48">
        <v>240017.1</v>
      </c>
      <c r="D31" s="48">
        <v>242118</v>
      </c>
      <c r="E31" s="48">
        <v>36878.8</v>
      </c>
      <c r="F31" s="42">
        <f t="shared" si="2"/>
        <v>0.15365071905293415</v>
      </c>
      <c r="G31" s="42">
        <f t="shared" si="3"/>
        <v>0.1523174650377089</v>
      </c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6"/>
      <c r="BR31" s="46"/>
      <c r="BS31" s="46"/>
      <c r="BT31" s="46"/>
      <c r="BU31" s="46"/>
      <c r="BV31" s="46"/>
      <c r="BW31" s="46"/>
      <c r="BX31" s="46"/>
      <c r="BY31" s="46"/>
      <c r="BZ31" s="46"/>
      <c r="CA31" s="46"/>
      <c r="CB31" s="46"/>
      <c r="CC31" s="46"/>
      <c r="CD31" s="46"/>
      <c r="CE31" s="46"/>
      <c r="CF31" s="46"/>
      <c r="CG31" s="46"/>
      <c r="CH31" s="46"/>
      <c r="CI31" s="46"/>
      <c r="CJ31" s="46"/>
      <c r="CK31" s="46"/>
      <c r="CL31" s="46"/>
      <c r="CM31" s="46"/>
      <c r="CN31" s="46"/>
      <c r="CO31" s="46"/>
      <c r="CP31" s="46"/>
      <c r="CQ31" s="46"/>
      <c r="CR31" s="46"/>
      <c r="CS31" s="46"/>
      <c r="CT31" s="46"/>
      <c r="CU31" s="46"/>
      <c r="CV31" s="46"/>
      <c r="CW31" s="46"/>
      <c r="CX31" s="46"/>
      <c r="CY31" s="46"/>
      <c r="CZ31" s="46"/>
      <c r="DA31" s="46"/>
      <c r="DB31" s="46"/>
      <c r="DC31" s="46"/>
      <c r="DD31" s="46"/>
      <c r="DE31" s="46"/>
      <c r="DF31" s="46"/>
      <c r="DG31" s="46"/>
      <c r="DH31" s="46"/>
      <c r="DI31" s="46"/>
      <c r="DJ31" s="46"/>
      <c r="DK31" s="46"/>
      <c r="DL31" s="46"/>
      <c r="DM31" s="46"/>
      <c r="DN31" s="46"/>
      <c r="DO31" s="46"/>
      <c r="DP31" s="46"/>
      <c r="DQ31" s="46"/>
      <c r="DR31" s="46"/>
      <c r="DS31" s="46"/>
      <c r="DT31" s="46"/>
      <c r="DU31" s="46"/>
      <c r="DV31" s="46"/>
      <c r="DW31" s="46"/>
      <c r="DX31" s="46"/>
      <c r="DY31" s="46"/>
      <c r="DZ31" s="46"/>
      <c r="EA31" s="46"/>
      <c r="EB31" s="46"/>
      <c r="EC31" s="46"/>
      <c r="ED31" s="46"/>
      <c r="EE31" s="46"/>
      <c r="EF31" s="46"/>
      <c r="EG31" s="46"/>
      <c r="EH31" s="46"/>
      <c r="EI31" s="46"/>
      <c r="EJ31" s="46"/>
      <c r="EK31" s="46"/>
      <c r="EL31" s="46"/>
      <c r="EM31" s="46"/>
      <c r="EN31" s="46"/>
      <c r="EO31" s="46"/>
      <c r="EP31" s="46"/>
      <c r="EQ31" s="46"/>
      <c r="ER31" s="46"/>
      <c r="ES31" s="46"/>
      <c r="ET31" s="46"/>
      <c r="EU31" s="46"/>
      <c r="EV31" s="46"/>
      <c r="EW31" s="46"/>
      <c r="EX31" s="46"/>
      <c r="EY31" s="46"/>
      <c r="EZ31" s="46"/>
      <c r="FA31" s="46"/>
      <c r="FB31" s="46"/>
      <c r="FC31" s="46"/>
      <c r="FD31" s="46"/>
      <c r="FE31" s="46"/>
      <c r="FF31" s="46"/>
      <c r="FG31" s="46"/>
      <c r="FH31" s="46"/>
      <c r="FI31" s="46"/>
      <c r="FJ31" s="46"/>
      <c r="FK31" s="46"/>
      <c r="FL31" s="46"/>
      <c r="FM31" s="46"/>
      <c r="FN31" s="46"/>
      <c r="FO31" s="46"/>
      <c r="FP31" s="46"/>
      <c r="FQ31" s="46"/>
      <c r="FR31" s="46"/>
      <c r="FS31" s="46"/>
      <c r="FT31" s="46"/>
      <c r="FU31" s="46"/>
      <c r="FV31" s="46"/>
      <c r="FW31" s="46"/>
      <c r="FX31" s="46"/>
      <c r="FY31" s="46"/>
      <c r="FZ31" s="46"/>
      <c r="GA31" s="46"/>
      <c r="GB31" s="46"/>
      <c r="GC31" s="46"/>
      <c r="GD31" s="46"/>
      <c r="GE31" s="46"/>
      <c r="GF31" s="46"/>
      <c r="GG31" s="46"/>
      <c r="GH31" s="46"/>
      <c r="GI31" s="46"/>
      <c r="GJ31" s="46"/>
      <c r="GK31" s="46"/>
      <c r="GL31" s="46"/>
      <c r="GM31" s="46"/>
      <c r="GN31" s="46"/>
      <c r="GO31" s="46"/>
      <c r="GP31" s="46"/>
      <c r="GQ31" s="46"/>
      <c r="GR31" s="46"/>
      <c r="GS31" s="46"/>
      <c r="GT31" s="46"/>
      <c r="GU31" s="46"/>
      <c r="GV31" s="46"/>
      <c r="GW31" s="46"/>
      <c r="GX31" s="46"/>
      <c r="GY31" s="46"/>
      <c r="GZ31" s="46"/>
      <c r="HA31" s="46"/>
      <c r="HB31" s="46"/>
      <c r="HC31" s="46"/>
      <c r="HD31" s="46"/>
      <c r="HE31" s="46"/>
      <c r="HF31" s="46"/>
      <c r="HG31" s="46"/>
      <c r="HH31" s="46"/>
      <c r="HI31" s="46"/>
      <c r="HJ31" s="46"/>
      <c r="HK31" s="46"/>
      <c r="HL31" s="46"/>
      <c r="HM31" s="46"/>
      <c r="HN31" s="46"/>
      <c r="HO31" s="46"/>
      <c r="HP31" s="46"/>
      <c r="HQ31" s="46"/>
      <c r="HR31" s="46"/>
      <c r="HS31" s="46"/>
      <c r="HT31" s="46"/>
      <c r="HU31" s="46"/>
      <c r="HV31" s="46"/>
      <c r="HW31" s="46"/>
      <c r="HX31" s="46"/>
      <c r="HY31" s="46"/>
      <c r="HZ31" s="46"/>
      <c r="IA31" s="46"/>
      <c r="IB31" s="46"/>
      <c r="IC31" s="46"/>
      <c r="ID31" s="46"/>
      <c r="IE31" s="46"/>
      <c r="IF31" s="46"/>
      <c r="IG31" s="46"/>
      <c r="IH31" s="46"/>
      <c r="II31" s="46"/>
      <c r="IJ31" s="46"/>
      <c r="IK31" s="46"/>
      <c r="IL31" s="46"/>
      <c r="IM31" s="46"/>
      <c r="IN31" s="46"/>
      <c r="IO31" s="46"/>
    </row>
    <row r="32" spans="1:249" ht="23.25" customHeight="1">
      <c r="A32" s="47" t="s">
        <v>101</v>
      </c>
      <c r="B32" s="47" t="s">
        <v>56</v>
      </c>
      <c r="C32" s="48">
        <v>964.9</v>
      </c>
      <c r="D32" s="48">
        <v>3945.9</v>
      </c>
      <c r="E32" s="48">
        <v>10</v>
      </c>
      <c r="F32" s="41">
        <f t="shared" si="2"/>
        <v>0.01036376826614157</v>
      </c>
      <c r="G32" s="41">
        <f t="shared" si="3"/>
        <v>0.0025342760840365948</v>
      </c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BG32" s="46"/>
      <c r="BH32" s="46"/>
      <c r="BI32" s="46"/>
      <c r="BJ32" s="46"/>
      <c r="BK32" s="46"/>
      <c r="BL32" s="46"/>
      <c r="BM32" s="46"/>
      <c r="BN32" s="46"/>
      <c r="BO32" s="46"/>
      <c r="BP32" s="46"/>
      <c r="BQ32" s="46"/>
      <c r="BR32" s="46"/>
      <c r="BS32" s="46"/>
      <c r="BT32" s="46"/>
      <c r="BU32" s="46"/>
      <c r="BV32" s="46"/>
      <c r="BW32" s="46"/>
      <c r="BX32" s="46"/>
      <c r="BY32" s="46"/>
      <c r="BZ32" s="46"/>
      <c r="CA32" s="46"/>
      <c r="CB32" s="46"/>
      <c r="CC32" s="46"/>
      <c r="CD32" s="46"/>
      <c r="CE32" s="46"/>
      <c r="CF32" s="46"/>
      <c r="CG32" s="46"/>
      <c r="CH32" s="46"/>
      <c r="CI32" s="46"/>
      <c r="CJ32" s="46"/>
      <c r="CK32" s="46"/>
      <c r="CL32" s="46"/>
      <c r="CM32" s="46"/>
      <c r="CN32" s="46"/>
      <c r="CO32" s="46"/>
      <c r="CP32" s="46"/>
      <c r="CQ32" s="46"/>
      <c r="CR32" s="46"/>
      <c r="CS32" s="46"/>
      <c r="CT32" s="46"/>
      <c r="CU32" s="46"/>
      <c r="CV32" s="46"/>
      <c r="CW32" s="46"/>
      <c r="CX32" s="46"/>
      <c r="CY32" s="46"/>
      <c r="CZ32" s="46"/>
      <c r="DA32" s="46"/>
      <c r="DB32" s="46"/>
      <c r="DC32" s="46"/>
      <c r="DD32" s="46"/>
      <c r="DE32" s="46"/>
      <c r="DF32" s="46"/>
      <c r="DG32" s="46"/>
      <c r="DH32" s="46"/>
      <c r="DI32" s="46"/>
      <c r="DJ32" s="46"/>
      <c r="DK32" s="46"/>
      <c r="DL32" s="46"/>
      <c r="DM32" s="46"/>
      <c r="DN32" s="46"/>
      <c r="DO32" s="46"/>
      <c r="DP32" s="46"/>
      <c r="DQ32" s="46"/>
      <c r="DR32" s="46"/>
      <c r="DS32" s="46"/>
      <c r="DT32" s="46"/>
      <c r="DU32" s="46"/>
      <c r="DV32" s="46"/>
      <c r="DW32" s="46"/>
      <c r="DX32" s="46"/>
      <c r="DY32" s="46"/>
      <c r="DZ32" s="46"/>
      <c r="EA32" s="46"/>
      <c r="EB32" s="46"/>
      <c r="EC32" s="46"/>
      <c r="ED32" s="46"/>
      <c r="EE32" s="46"/>
      <c r="EF32" s="46"/>
      <c r="EG32" s="46"/>
      <c r="EH32" s="46"/>
      <c r="EI32" s="46"/>
      <c r="EJ32" s="46"/>
      <c r="EK32" s="46"/>
      <c r="EL32" s="46"/>
      <c r="EM32" s="46"/>
      <c r="EN32" s="46"/>
      <c r="EO32" s="46"/>
      <c r="EP32" s="46"/>
      <c r="EQ32" s="46"/>
      <c r="ER32" s="46"/>
      <c r="ES32" s="46"/>
      <c r="ET32" s="46"/>
      <c r="EU32" s="46"/>
      <c r="EV32" s="46"/>
      <c r="EW32" s="46"/>
      <c r="EX32" s="46"/>
      <c r="EY32" s="46"/>
      <c r="EZ32" s="46"/>
      <c r="FA32" s="46"/>
      <c r="FB32" s="46"/>
      <c r="FC32" s="46"/>
      <c r="FD32" s="46"/>
      <c r="FE32" s="46"/>
      <c r="FF32" s="46"/>
      <c r="FG32" s="46"/>
      <c r="FH32" s="46"/>
      <c r="FI32" s="46"/>
      <c r="FJ32" s="46"/>
      <c r="FK32" s="46"/>
      <c r="FL32" s="46"/>
      <c r="FM32" s="46"/>
      <c r="FN32" s="46"/>
      <c r="FO32" s="46"/>
      <c r="FP32" s="46"/>
      <c r="FQ32" s="46"/>
      <c r="FR32" s="46"/>
      <c r="FS32" s="46"/>
      <c r="FT32" s="46"/>
      <c r="FU32" s="46"/>
      <c r="FV32" s="46"/>
      <c r="FW32" s="46"/>
      <c r="FX32" s="46"/>
      <c r="FY32" s="46"/>
      <c r="FZ32" s="46"/>
      <c r="GA32" s="46"/>
      <c r="GB32" s="46"/>
      <c r="GC32" s="46"/>
      <c r="GD32" s="46"/>
      <c r="GE32" s="46"/>
      <c r="GF32" s="46"/>
      <c r="GG32" s="46"/>
      <c r="GH32" s="46"/>
      <c r="GI32" s="46"/>
      <c r="GJ32" s="46"/>
      <c r="GK32" s="46"/>
      <c r="GL32" s="46"/>
      <c r="GM32" s="46"/>
      <c r="GN32" s="46"/>
      <c r="GO32" s="46"/>
      <c r="GP32" s="46"/>
      <c r="GQ32" s="46"/>
      <c r="GR32" s="46"/>
      <c r="GS32" s="46"/>
      <c r="GT32" s="46"/>
      <c r="GU32" s="46"/>
      <c r="GV32" s="46"/>
      <c r="GW32" s="46"/>
      <c r="GX32" s="46"/>
      <c r="GY32" s="46"/>
      <c r="GZ32" s="46"/>
      <c r="HA32" s="46"/>
      <c r="HB32" s="46"/>
      <c r="HC32" s="46"/>
      <c r="HD32" s="46"/>
      <c r="HE32" s="46"/>
      <c r="HF32" s="46"/>
      <c r="HG32" s="46"/>
      <c r="HH32" s="46"/>
      <c r="HI32" s="46"/>
      <c r="HJ32" s="46"/>
      <c r="HK32" s="46"/>
      <c r="HL32" s="46"/>
      <c r="HM32" s="46"/>
      <c r="HN32" s="46"/>
      <c r="HO32" s="46"/>
      <c r="HP32" s="46"/>
      <c r="HQ32" s="46"/>
      <c r="HR32" s="46"/>
      <c r="HS32" s="46"/>
      <c r="HT32" s="46"/>
      <c r="HU32" s="46"/>
      <c r="HV32" s="46"/>
      <c r="HW32" s="46"/>
      <c r="HX32" s="46"/>
      <c r="HY32" s="46"/>
      <c r="HZ32" s="46"/>
      <c r="IA32" s="46"/>
      <c r="IB32" s="46"/>
      <c r="IC32" s="46"/>
      <c r="ID32" s="46"/>
      <c r="IE32" s="46"/>
      <c r="IF32" s="46"/>
      <c r="IG32" s="46"/>
      <c r="IH32" s="46"/>
      <c r="II32" s="46"/>
      <c r="IJ32" s="46"/>
      <c r="IK32" s="46"/>
      <c r="IL32" s="46"/>
      <c r="IM32" s="46"/>
      <c r="IN32" s="46"/>
      <c r="IO32" s="46"/>
    </row>
    <row r="33" spans="1:249" ht="20.25" customHeight="1">
      <c r="A33" s="47" t="s">
        <v>112</v>
      </c>
      <c r="B33" s="49" t="s">
        <v>113</v>
      </c>
      <c r="C33" s="78"/>
      <c r="D33" s="78"/>
      <c r="E33" s="79"/>
      <c r="F33" s="80"/>
      <c r="G33" s="80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6"/>
      <c r="BM33" s="46"/>
      <c r="BN33" s="46"/>
      <c r="BO33" s="46"/>
      <c r="BP33" s="46"/>
      <c r="BQ33" s="46"/>
      <c r="BR33" s="46"/>
      <c r="BS33" s="46"/>
      <c r="BT33" s="46"/>
      <c r="BU33" s="46"/>
      <c r="BV33" s="46"/>
      <c r="BW33" s="46"/>
      <c r="BX33" s="46"/>
      <c r="BY33" s="46"/>
      <c r="BZ33" s="46"/>
      <c r="CA33" s="46"/>
      <c r="CB33" s="46"/>
      <c r="CC33" s="46"/>
      <c r="CD33" s="46"/>
      <c r="CE33" s="46"/>
      <c r="CF33" s="46"/>
      <c r="CG33" s="46"/>
      <c r="CH33" s="46"/>
      <c r="CI33" s="46"/>
      <c r="CJ33" s="46"/>
      <c r="CK33" s="46"/>
      <c r="CL33" s="46"/>
      <c r="CM33" s="46"/>
      <c r="CN33" s="46"/>
      <c r="CO33" s="46"/>
      <c r="CP33" s="46"/>
      <c r="CQ33" s="46"/>
      <c r="CR33" s="46"/>
      <c r="CS33" s="46"/>
      <c r="CT33" s="46"/>
      <c r="CU33" s="46"/>
      <c r="CV33" s="46"/>
      <c r="CW33" s="46"/>
      <c r="CX33" s="46"/>
      <c r="CY33" s="46"/>
      <c r="CZ33" s="46"/>
      <c r="DA33" s="46"/>
      <c r="DB33" s="46"/>
      <c r="DC33" s="46"/>
      <c r="DD33" s="46"/>
      <c r="DE33" s="46"/>
      <c r="DF33" s="46"/>
      <c r="DG33" s="46"/>
      <c r="DH33" s="46"/>
      <c r="DI33" s="46"/>
      <c r="DJ33" s="46"/>
      <c r="DK33" s="46"/>
      <c r="DL33" s="46"/>
      <c r="DM33" s="46"/>
      <c r="DN33" s="46"/>
      <c r="DO33" s="46"/>
      <c r="DP33" s="46"/>
      <c r="DQ33" s="46"/>
      <c r="DR33" s="46"/>
      <c r="DS33" s="46"/>
      <c r="DT33" s="46"/>
      <c r="DU33" s="46"/>
      <c r="DV33" s="46"/>
      <c r="DW33" s="46"/>
      <c r="DX33" s="46"/>
      <c r="DY33" s="46"/>
      <c r="DZ33" s="46"/>
      <c r="EA33" s="46"/>
      <c r="EB33" s="46"/>
      <c r="EC33" s="46"/>
      <c r="ED33" s="46"/>
      <c r="EE33" s="46"/>
      <c r="EF33" s="46"/>
      <c r="EG33" s="46"/>
      <c r="EH33" s="46"/>
      <c r="EI33" s="46"/>
      <c r="EJ33" s="46"/>
      <c r="EK33" s="46"/>
      <c r="EL33" s="46"/>
      <c r="EM33" s="46"/>
      <c r="EN33" s="46"/>
      <c r="EO33" s="46"/>
      <c r="EP33" s="46"/>
      <c r="EQ33" s="46"/>
      <c r="ER33" s="46"/>
      <c r="ES33" s="46"/>
      <c r="ET33" s="46"/>
      <c r="EU33" s="46"/>
      <c r="EV33" s="46"/>
      <c r="EW33" s="46"/>
      <c r="EX33" s="46"/>
      <c r="EY33" s="46"/>
      <c r="EZ33" s="46"/>
      <c r="FA33" s="46"/>
      <c r="FB33" s="46"/>
      <c r="FC33" s="46"/>
      <c r="FD33" s="46"/>
      <c r="FE33" s="46"/>
      <c r="FF33" s="46"/>
      <c r="FG33" s="46"/>
      <c r="FH33" s="46"/>
      <c r="FI33" s="46"/>
      <c r="FJ33" s="46"/>
      <c r="FK33" s="46"/>
      <c r="FL33" s="46"/>
      <c r="FM33" s="46"/>
      <c r="FN33" s="46"/>
      <c r="FO33" s="46"/>
      <c r="FP33" s="46"/>
      <c r="FQ33" s="46"/>
      <c r="FR33" s="46"/>
      <c r="FS33" s="46"/>
      <c r="FT33" s="46"/>
      <c r="FU33" s="46"/>
      <c r="FV33" s="46"/>
      <c r="FW33" s="46"/>
      <c r="FX33" s="46"/>
      <c r="FY33" s="46"/>
      <c r="FZ33" s="46"/>
      <c r="GA33" s="46"/>
      <c r="GB33" s="46"/>
      <c r="GC33" s="46"/>
      <c r="GD33" s="46"/>
      <c r="GE33" s="46"/>
      <c r="GF33" s="46"/>
      <c r="GG33" s="46"/>
      <c r="GH33" s="46"/>
      <c r="GI33" s="46"/>
      <c r="GJ33" s="46"/>
      <c r="GK33" s="46"/>
      <c r="GL33" s="46"/>
      <c r="GM33" s="46"/>
      <c r="GN33" s="46"/>
      <c r="GO33" s="46"/>
      <c r="GP33" s="46"/>
      <c r="GQ33" s="46"/>
      <c r="GR33" s="46"/>
      <c r="GS33" s="46"/>
      <c r="GT33" s="46"/>
      <c r="GU33" s="46"/>
      <c r="GV33" s="46"/>
      <c r="GW33" s="46"/>
      <c r="GX33" s="46"/>
      <c r="GY33" s="46"/>
      <c r="GZ33" s="46"/>
      <c r="HA33" s="46"/>
      <c r="HB33" s="46"/>
      <c r="HC33" s="46"/>
      <c r="HD33" s="46"/>
      <c r="HE33" s="46"/>
      <c r="HF33" s="46"/>
      <c r="HG33" s="46"/>
      <c r="HH33" s="46"/>
      <c r="HI33" s="46"/>
      <c r="HJ33" s="46"/>
      <c r="HK33" s="46"/>
      <c r="HL33" s="46"/>
      <c r="HM33" s="46"/>
      <c r="HN33" s="46"/>
      <c r="HO33" s="46"/>
      <c r="HP33" s="46"/>
      <c r="HQ33" s="46"/>
      <c r="HR33" s="46"/>
      <c r="HS33" s="46"/>
      <c r="HT33" s="46"/>
      <c r="HU33" s="46"/>
      <c r="HV33" s="46"/>
      <c r="HW33" s="46"/>
      <c r="HX33" s="46"/>
      <c r="HY33" s="46"/>
      <c r="HZ33" s="46"/>
      <c r="IA33" s="46"/>
      <c r="IB33" s="46"/>
      <c r="IC33" s="46"/>
      <c r="ID33" s="46"/>
      <c r="IE33" s="46"/>
      <c r="IF33" s="46"/>
      <c r="IG33" s="46"/>
      <c r="IH33" s="46"/>
      <c r="II33" s="46"/>
      <c r="IJ33" s="46"/>
      <c r="IK33" s="46"/>
      <c r="IL33" s="46"/>
      <c r="IM33" s="46"/>
      <c r="IN33" s="46"/>
      <c r="IO33" s="46"/>
    </row>
    <row r="34" spans="1:249" ht="31.5">
      <c r="A34" s="47" t="s">
        <v>102</v>
      </c>
      <c r="B34" s="49" t="s">
        <v>59</v>
      </c>
      <c r="C34" s="48"/>
      <c r="D34" s="48">
        <v>-465.7</v>
      </c>
      <c r="E34" s="48">
        <v>-465.7</v>
      </c>
      <c r="F34" s="99"/>
      <c r="G34" s="41">
        <f>E34/D34</f>
        <v>1</v>
      </c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6"/>
      <c r="BM34" s="46"/>
      <c r="BN34" s="46"/>
      <c r="BO34" s="46"/>
      <c r="BP34" s="46"/>
      <c r="BQ34" s="46"/>
      <c r="BR34" s="46"/>
      <c r="BS34" s="46"/>
      <c r="BT34" s="46"/>
      <c r="BU34" s="46"/>
      <c r="BV34" s="46"/>
      <c r="BW34" s="46"/>
      <c r="BX34" s="46"/>
      <c r="BY34" s="46"/>
      <c r="BZ34" s="46"/>
      <c r="CA34" s="46"/>
      <c r="CB34" s="46"/>
      <c r="CC34" s="46"/>
      <c r="CD34" s="46"/>
      <c r="CE34" s="46"/>
      <c r="CF34" s="46"/>
      <c r="CG34" s="46"/>
      <c r="CH34" s="46"/>
      <c r="CI34" s="46"/>
      <c r="CJ34" s="46"/>
      <c r="CK34" s="46"/>
      <c r="CL34" s="46"/>
      <c r="CM34" s="46"/>
      <c r="CN34" s="46"/>
      <c r="CO34" s="46"/>
      <c r="CP34" s="46"/>
      <c r="CQ34" s="46"/>
      <c r="CR34" s="46"/>
      <c r="CS34" s="46"/>
      <c r="CT34" s="46"/>
      <c r="CU34" s="46"/>
      <c r="CV34" s="46"/>
      <c r="CW34" s="46"/>
      <c r="CX34" s="46"/>
      <c r="CY34" s="46"/>
      <c r="CZ34" s="46"/>
      <c r="DA34" s="46"/>
      <c r="DB34" s="46"/>
      <c r="DC34" s="46"/>
      <c r="DD34" s="46"/>
      <c r="DE34" s="46"/>
      <c r="DF34" s="46"/>
      <c r="DG34" s="46"/>
      <c r="DH34" s="46"/>
      <c r="DI34" s="46"/>
      <c r="DJ34" s="46"/>
      <c r="DK34" s="46"/>
      <c r="DL34" s="46"/>
      <c r="DM34" s="46"/>
      <c r="DN34" s="46"/>
      <c r="DO34" s="46"/>
      <c r="DP34" s="46"/>
      <c r="DQ34" s="46"/>
      <c r="DR34" s="46"/>
      <c r="DS34" s="46"/>
      <c r="DT34" s="46"/>
      <c r="DU34" s="46"/>
      <c r="DV34" s="46"/>
      <c r="DW34" s="46"/>
      <c r="DX34" s="46"/>
      <c r="DY34" s="46"/>
      <c r="DZ34" s="46"/>
      <c r="EA34" s="46"/>
      <c r="EB34" s="46"/>
      <c r="EC34" s="46"/>
      <c r="ED34" s="46"/>
      <c r="EE34" s="46"/>
      <c r="EF34" s="46"/>
      <c r="EG34" s="46"/>
      <c r="EH34" s="46"/>
      <c r="EI34" s="46"/>
      <c r="EJ34" s="46"/>
      <c r="EK34" s="46"/>
      <c r="EL34" s="46"/>
      <c r="EM34" s="46"/>
      <c r="EN34" s="46"/>
      <c r="EO34" s="46"/>
      <c r="EP34" s="46"/>
      <c r="EQ34" s="46"/>
      <c r="ER34" s="46"/>
      <c r="ES34" s="46"/>
      <c r="ET34" s="46"/>
      <c r="EU34" s="46"/>
      <c r="EV34" s="46"/>
      <c r="EW34" s="46"/>
      <c r="EX34" s="46"/>
      <c r="EY34" s="46"/>
      <c r="EZ34" s="46"/>
      <c r="FA34" s="46"/>
      <c r="FB34" s="46"/>
      <c r="FC34" s="46"/>
      <c r="FD34" s="46"/>
      <c r="FE34" s="46"/>
      <c r="FF34" s="46"/>
      <c r="FG34" s="46"/>
      <c r="FH34" s="46"/>
      <c r="FI34" s="46"/>
      <c r="FJ34" s="46"/>
      <c r="FK34" s="46"/>
      <c r="FL34" s="46"/>
      <c r="FM34" s="46"/>
      <c r="FN34" s="46"/>
      <c r="FO34" s="46"/>
      <c r="FP34" s="46"/>
      <c r="FQ34" s="46"/>
      <c r="FR34" s="46"/>
      <c r="FS34" s="46"/>
      <c r="FT34" s="46"/>
      <c r="FU34" s="46"/>
      <c r="FV34" s="46"/>
      <c r="FW34" s="46"/>
      <c r="FX34" s="46"/>
      <c r="FY34" s="46"/>
      <c r="FZ34" s="46"/>
      <c r="GA34" s="46"/>
      <c r="GB34" s="46"/>
      <c r="GC34" s="46"/>
      <c r="GD34" s="46"/>
      <c r="GE34" s="46"/>
      <c r="GF34" s="46"/>
      <c r="GG34" s="46"/>
      <c r="GH34" s="46"/>
      <c r="GI34" s="46"/>
      <c r="GJ34" s="46"/>
      <c r="GK34" s="46"/>
      <c r="GL34" s="46"/>
      <c r="GM34" s="46"/>
      <c r="GN34" s="46"/>
      <c r="GO34" s="46"/>
      <c r="GP34" s="46"/>
      <c r="GQ34" s="46"/>
      <c r="GR34" s="46"/>
      <c r="GS34" s="46"/>
      <c r="GT34" s="46"/>
      <c r="GU34" s="46"/>
      <c r="GV34" s="46"/>
      <c r="GW34" s="46"/>
      <c r="GX34" s="46"/>
      <c r="GY34" s="46"/>
      <c r="GZ34" s="46"/>
      <c r="HA34" s="46"/>
      <c r="HB34" s="46"/>
      <c r="HC34" s="46"/>
      <c r="HD34" s="46"/>
      <c r="HE34" s="46"/>
      <c r="HF34" s="46"/>
      <c r="HG34" s="46"/>
      <c r="HH34" s="46"/>
      <c r="HI34" s="46"/>
      <c r="HJ34" s="46"/>
      <c r="HK34" s="46"/>
      <c r="HL34" s="46"/>
      <c r="HM34" s="46"/>
      <c r="HN34" s="46"/>
      <c r="HO34" s="46"/>
      <c r="HP34" s="46"/>
      <c r="HQ34" s="46"/>
      <c r="HR34" s="46"/>
      <c r="HS34" s="46"/>
      <c r="HT34" s="46"/>
      <c r="HU34" s="46"/>
      <c r="HV34" s="46"/>
      <c r="HW34" s="46"/>
      <c r="HX34" s="46"/>
      <c r="HY34" s="46"/>
      <c r="HZ34" s="46"/>
      <c r="IA34" s="46"/>
      <c r="IB34" s="46"/>
      <c r="IC34" s="46"/>
      <c r="ID34" s="46"/>
      <c r="IE34" s="46"/>
      <c r="IF34" s="46"/>
      <c r="IG34" s="46"/>
      <c r="IH34" s="46"/>
      <c r="II34" s="46"/>
      <c r="IJ34" s="46"/>
      <c r="IK34" s="46"/>
      <c r="IL34" s="46"/>
      <c r="IM34" s="46"/>
      <c r="IN34" s="46"/>
      <c r="IO34" s="46"/>
    </row>
    <row r="35" spans="1:249" ht="15.75">
      <c r="A35" s="100" t="s">
        <v>35</v>
      </c>
      <c r="B35" s="100"/>
      <c r="C35" s="98">
        <f>C26+C27</f>
        <v>683903.8</v>
      </c>
      <c r="D35" s="98">
        <f>D26+D27</f>
        <v>679268.8</v>
      </c>
      <c r="E35" s="98">
        <f>E26+E27</f>
        <v>100215.6</v>
      </c>
      <c r="F35" s="41">
        <f>E35/C35</f>
        <v>0.14653464419995912</v>
      </c>
      <c r="G35" s="41">
        <f>E35/D35</f>
        <v>0.14753452536021086</v>
      </c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  <c r="BF35" s="45"/>
      <c r="BG35" s="45"/>
      <c r="BH35" s="45"/>
      <c r="BI35" s="45"/>
      <c r="BJ35" s="45"/>
      <c r="BK35" s="45"/>
      <c r="BL35" s="45"/>
      <c r="BM35" s="45"/>
      <c r="BN35" s="45"/>
      <c r="BO35" s="45"/>
      <c r="BP35" s="45"/>
      <c r="BQ35" s="45"/>
      <c r="BR35" s="45"/>
      <c r="BS35" s="45"/>
      <c r="BT35" s="45"/>
      <c r="BU35" s="45"/>
      <c r="BV35" s="45"/>
      <c r="BW35" s="45"/>
      <c r="BX35" s="45"/>
      <c r="BY35" s="45"/>
      <c r="BZ35" s="45"/>
      <c r="CA35" s="45"/>
      <c r="CB35" s="45"/>
      <c r="CC35" s="45"/>
      <c r="CD35" s="45"/>
      <c r="CE35" s="45"/>
      <c r="CF35" s="45"/>
      <c r="CG35" s="45"/>
      <c r="CH35" s="45"/>
      <c r="CI35" s="45"/>
      <c r="CJ35" s="45"/>
      <c r="CK35" s="45"/>
      <c r="CL35" s="45"/>
      <c r="CM35" s="45"/>
      <c r="CN35" s="45"/>
      <c r="CO35" s="45"/>
      <c r="CP35" s="45"/>
      <c r="CQ35" s="45"/>
      <c r="CR35" s="45"/>
      <c r="CS35" s="45"/>
      <c r="CT35" s="45"/>
      <c r="CU35" s="45"/>
      <c r="CV35" s="45"/>
      <c r="CW35" s="45"/>
      <c r="CX35" s="45"/>
      <c r="CY35" s="45"/>
      <c r="CZ35" s="45"/>
      <c r="DA35" s="45"/>
      <c r="DB35" s="45"/>
      <c r="DC35" s="45"/>
      <c r="DD35" s="45"/>
      <c r="DE35" s="45"/>
      <c r="DF35" s="45"/>
      <c r="DG35" s="45"/>
      <c r="DH35" s="45"/>
      <c r="DI35" s="45"/>
      <c r="DJ35" s="45"/>
      <c r="DK35" s="45"/>
      <c r="DL35" s="45"/>
      <c r="DM35" s="45"/>
      <c r="DN35" s="45"/>
      <c r="DO35" s="45"/>
      <c r="DP35" s="45"/>
      <c r="DQ35" s="45"/>
      <c r="DR35" s="45"/>
      <c r="DS35" s="45"/>
      <c r="DT35" s="45"/>
      <c r="DU35" s="45"/>
      <c r="DV35" s="45"/>
      <c r="DW35" s="45"/>
      <c r="DX35" s="45"/>
      <c r="DY35" s="45"/>
      <c r="DZ35" s="45"/>
      <c r="EA35" s="45"/>
      <c r="EB35" s="45"/>
      <c r="EC35" s="45"/>
      <c r="ED35" s="45"/>
      <c r="EE35" s="45"/>
      <c r="EF35" s="45"/>
      <c r="EG35" s="45"/>
      <c r="EH35" s="45"/>
      <c r="EI35" s="45"/>
      <c r="EJ35" s="45"/>
      <c r="EK35" s="45"/>
      <c r="EL35" s="45"/>
      <c r="EM35" s="45"/>
      <c r="EN35" s="45"/>
      <c r="EO35" s="45"/>
      <c r="EP35" s="45"/>
      <c r="EQ35" s="45"/>
      <c r="ER35" s="45"/>
      <c r="ES35" s="45"/>
      <c r="ET35" s="45"/>
      <c r="EU35" s="45"/>
      <c r="EV35" s="45"/>
      <c r="EW35" s="45"/>
      <c r="EX35" s="45"/>
      <c r="EY35" s="45"/>
      <c r="EZ35" s="45"/>
      <c r="FA35" s="45"/>
      <c r="FB35" s="45"/>
      <c r="FC35" s="45"/>
      <c r="FD35" s="45"/>
      <c r="FE35" s="45"/>
      <c r="FF35" s="45"/>
      <c r="FG35" s="45"/>
      <c r="FH35" s="45"/>
      <c r="FI35" s="45"/>
      <c r="FJ35" s="45"/>
      <c r="FK35" s="45"/>
      <c r="FL35" s="45"/>
      <c r="FM35" s="45"/>
      <c r="FN35" s="45"/>
      <c r="FO35" s="45"/>
      <c r="FP35" s="45"/>
      <c r="FQ35" s="45"/>
      <c r="FR35" s="45"/>
      <c r="FS35" s="45"/>
      <c r="FT35" s="45"/>
      <c r="FU35" s="45"/>
      <c r="FV35" s="45"/>
      <c r="FW35" s="45"/>
      <c r="FX35" s="45"/>
      <c r="FY35" s="45"/>
      <c r="FZ35" s="45"/>
      <c r="GA35" s="45"/>
      <c r="GB35" s="45"/>
      <c r="GC35" s="45"/>
      <c r="GD35" s="45"/>
      <c r="GE35" s="45"/>
      <c r="GF35" s="45"/>
      <c r="GG35" s="45"/>
      <c r="GH35" s="45"/>
      <c r="GI35" s="45"/>
      <c r="GJ35" s="45"/>
      <c r="GK35" s="45"/>
      <c r="GL35" s="45"/>
      <c r="GM35" s="45"/>
      <c r="GN35" s="45"/>
      <c r="GO35" s="45"/>
      <c r="GP35" s="45"/>
      <c r="GQ35" s="45"/>
      <c r="GR35" s="45"/>
      <c r="GS35" s="45"/>
      <c r="GT35" s="45"/>
      <c r="GU35" s="45"/>
      <c r="GV35" s="45"/>
      <c r="GW35" s="45"/>
      <c r="GX35" s="45"/>
      <c r="GY35" s="45"/>
      <c r="GZ35" s="45"/>
      <c r="HA35" s="45"/>
      <c r="HB35" s="45"/>
      <c r="HC35" s="45"/>
      <c r="HD35" s="45"/>
      <c r="HE35" s="45"/>
      <c r="HF35" s="45"/>
      <c r="HG35" s="45"/>
      <c r="HH35" s="45"/>
      <c r="HI35" s="45"/>
      <c r="HJ35" s="45"/>
      <c r="HK35" s="45"/>
      <c r="HL35" s="45"/>
      <c r="HM35" s="45"/>
      <c r="HN35" s="45"/>
      <c r="HO35" s="45"/>
      <c r="HP35" s="45"/>
      <c r="HQ35" s="45"/>
      <c r="HR35" s="45"/>
      <c r="HS35" s="45"/>
      <c r="HT35" s="45"/>
      <c r="HU35" s="45"/>
      <c r="HV35" s="45"/>
      <c r="HW35" s="45"/>
      <c r="HX35" s="45"/>
      <c r="HY35" s="45"/>
      <c r="HZ35" s="45"/>
      <c r="IA35" s="45"/>
      <c r="IB35" s="45"/>
      <c r="IC35" s="45"/>
      <c r="ID35" s="45"/>
      <c r="IE35" s="45"/>
      <c r="IF35" s="45"/>
      <c r="IG35" s="45"/>
      <c r="IH35" s="45"/>
      <c r="II35" s="45"/>
      <c r="IJ35" s="45"/>
      <c r="IK35" s="45"/>
      <c r="IL35" s="45"/>
      <c r="IM35" s="45"/>
      <c r="IN35" s="45"/>
      <c r="IO35" s="45"/>
    </row>
  </sheetData>
  <sheetProtection/>
  <mergeCells count="7">
    <mergeCell ref="A35:B35"/>
    <mergeCell ref="A26:B26"/>
    <mergeCell ref="A12:B12"/>
    <mergeCell ref="A25:B25"/>
    <mergeCell ref="A1:E1"/>
    <mergeCell ref="A2:E2"/>
    <mergeCell ref="A3:E3"/>
  </mergeCells>
  <printOptions/>
  <pageMargins left="0.24" right="0.17" top="0.17" bottom="0.17" header="0.17" footer="0.17"/>
  <pageSetup fitToHeight="2" fitToWidth="1" horizontalDpi="600" verticalDpi="600" orientation="portrait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O449"/>
  <sheetViews>
    <sheetView zoomScalePageLayoutView="0" workbookViewId="0" topLeftCell="A1">
      <selection activeCell="A3" sqref="A3:A4"/>
    </sheetView>
  </sheetViews>
  <sheetFormatPr defaultColWidth="9.00390625" defaultRowHeight="12.75" outlineLevelCol="1"/>
  <cols>
    <col min="1" max="1" width="25.125" style="55" customWidth="1"/>
    <col min="2" max="2" width="31.00390625" style="55" customWidth="1"/>
    <col min="3" max="4" width="14.875" style="55" customWidth="1"/>
    <col min="5" max="5" width="13.00390625" style="8" customWidth="1"/>
    <col min="6" max="6" width="13.625" style="55" hidden="1" customWidth="1" outlineLevel="1"/>
    <col min="7" max="7" width="14.375" style="55" hidden="1" customWidth="1" outlineLevel="1"/>
    <col min="8" max="8" width="13.125" style="55" hidden="1" customWidth="1" collapsed="1"/>
    <col min="9" max="9" width="13.125" style="55" hidden="1" customWidth="1"/>
    <col min="10" max="11" width="13.125" style="55" customWidth="1"/>
    <col min="12" max="12" width="10.625" style="55" bestFit="1" customWidth="1"/>
    <col min="13" max="16384" width="9.125" style="55" customWidth="1"/>
  </cols>
  <sheetData>
    <row r="1" spans="1:7" ht="18">
      <c r="A1" s="129" t="s">
        <v>37</v>
      </c>
      <c r="B1" s="129"/>
      <c r="C1" s="129"/>
      <c r="D1" s="129"/>
      <c r="E1" s="129"/>
      <c r="F1" s="129"/>
      <c r="G1" s="33"/>
    </row>
    <row r="2" spans="1:7" ht="18.75" customHeight="1">
      <c r="A2" s="130" t="s">
        <v>121</v>
      </c>
      <c r="B2" s="130"/>
      <c r="C2" s="130"/>
      <c r="D2" s="130"/>
      <c r="E2" s="130"/>
      <c r="F2" s="130"/>
      <c r="G2" s="34"/>
    </row>
    <row r="3" spans="1:11" ht="13.5" customHeight="1">
      <c r="A3" s="125" t="s">
        <v>2</v>
      </c>
      <c r="B3" s="125" t="s">
        <v>3</v>
      </c>
      <c r="C3" s="127" t="s">
        <v>114</v>
      </c>
      <c r="D3" s="120" t="s">
        <v>115</v>
      </c>
      <c r="E3" s="122" t="s">
        <v>120</v>
      </c>
      <c r="F3" s="71" t="s">
        <v>72</v>
      </c>
      <c r="G3" s="56" t="s">
        <v>38</v>
      </c>
      <c r="H3" s="56" t="s">
        <v>38</v>
      </c>
      <c r="I3" s="56" t="s">
        <v>38</v>
      </c>
      <c r="J3" s="120" t="s">
        <v>104</v>
      </c>
      <c r="K3" s="120" t="s">
        <v>62</v>
      </c>
    </row>
    <row r="4" spans="1:11" ht="51" customHeight="1">
      <c r="A4" s="126"/>
      <c r="B4" s="126"/>
      <c r="C4" s="128"/>
      <c r="D4" s="124"/>
      <c r="E4" s="123"/>
      <c r="F4" s="82" t="s">
        <v>73</v>
      </c>
      <c r="G4" s="58" t="s">
        <v>65</v>
      </c>
      <c r="H4" s="59" t="s">
        <v>39</v>
      </c>
      <c r="I4" s="59" t="s">
        <v>40</v>
      </c>
      <c r="J4" s="121"/>
      <c r="K4" s="121"/>
    </row>
    <row r="5" spans="1:11" ht="12.75" customHeight="1">
      <c r="A5" s="2" t="s">
        <v>4</v>
      </c>
      <c r="B5" s="3" t="s">
        <v>5</v>
      </c>
      <c r="C5" s="4">
        <f>C6+C7+C8+C9+C10+C11+C12+C13+C14</f>
        <v>17393</v>
      </c>
      <c r="D5" s="4">
        <f>D6+D7+D8+D9+D10+D11+D12+D13+D14</f>
        <v>17393</v>
      </c>
      <c r="E5" s="4">
        <f>E6+E7+E8+E9+E10+E11+E12+E13+E14</f>
        <v>2304.2</v>
      </c>
      <c r="F5" s="4">
        <f>F6+F7+F8+F9+F10+F11+F12+F13+F14</f>
        <v>0</v>
      </c>
      <c r="G5" s="5">
        <f>E5/C5</f>
        <v>0.1324785833381245</v>
      </c>
      <c r="H5" s="16" t="e">
        <f>E5/#REF!</f>
        <v>#REF!</v>
      </c>
      <c r="I5" s="16" t="e">
        <f>E5/#REF!</f>
        <v>#REF!</v>
      </c>
      <c r="J5" s="16">
        <f>E5/C5</f>
        <v>0.1324785833381245</v>
      </c>
      <c r="K5" s="15">
        <f>E5/D5</f>
        <v>0.1324785833381245</v>
      </c>
    </row>
    <row r="6" spans="1:11" ht="12.75">
      <c r="A6" s="60" t="s">
        <v>41</v>
      </c>
      <c r="B6" s="57"/>
      <c r="C6" s="65">
        <v>587.7</v>
      </c>
      <c r="D6" s="65">
        <v>587.7</v>
      </c>
      <c r="E6" s="91">
        <v>48.7</v>
      </c>
      <c r="F6" s="62"/>
      <c r="G6" s="94"/>
      <c r="H6" s="95"/>
      <c r="I6" s="95"/>
      <c r="J6" s="64">
        <v>0</v>
      </c>
      <c r="K6" s="64">
        <v>0</v>
      </c>
    </row>
    <row r="7" spans="1:11" ht="12.75">
      <c r="A7" s="60" t="s">
        <v>42</v>
      </c>
      <c r="B7" s="57"/>
      <c r="C7" s="65">
        <v>160.9</v>
      </c>
      <c r="D7" s="65">
        <v>160.9</v>
      </c>
      <c r="E7" s="91">
        <v>21.4</v>
      </c>
      <c r="F7" s="62"/>
      <c r="G7" s="94"/>
      <c r="H7" s="95"/>
      <c r="I7" s="95"/>
      <c r="J7" s="64">
        <v>0</v>
      </c>
      <c r="K7" s="64">
        <v>0</v>
      </c>
    </row>
    <row r="8" spans="1:11" ht="12.75">
      <c r="A8" s="60" t="s">
        <v>43</v>
      </c>
      <c r="B8" s="57"/>
      <c r="C8" s="65">
        <v>513.4</v>
      </c>
      <c r="D8" s="65">
        <v>513.4</v>
      </c>
      <c r="E8" s="91">
        <v>56.8</v>
      </c>
      <c r="F8" s="65"/>
      <c r="G8" s="94"/>
      <c r="H8" s="95"/>
      <c r="I8" s="95"/>
      <c r="J8" s="64">
        <f aca="true" t="shared" si="0" ref="J8:J26">E8/C8</f>
        <v>0.11063498246980911</v>
      </c>
      <c r="K8" s="64">
        <f aca="true" t="shared" si="1" ref="K8:K26">E8/D8</f>
        <v>0.11063498246980911</v>
      </c>
    </row>
    <row r="9" spans="1:11" ht="12.75">
      <c r="A9" s="60" t="s">
        <v>44</v>
      </c>
      <c r="B9" s="57"/>
      <c r="C9" s="65">
        <v>446.6</v>
      </c>
      <c r="D9" s="65">
        <v>446.6</v>
      </c>
      <c r="E9" s="91">
        <v>66.6</v>
      </c>
      <c r="F9" s="62"/>
      <c r="G9" s="94"/>
      <c r="H9" s="95"/>
      <c r="I9" s="95"/>
      <c r="J9" s="64">
        <f t="shared" si="0"/>
        <v>0.14912673533363185</v>
      </c>
      <c r="K9" s="64">
        <f t="shared" si="1"/>
        <v>0.14912673533363185</v>
      </c>
    </row>
    <row r="10" spans="1:11" ht="12.75">
      <c r="A10" s="60" t="s">
        <v>45</v>
      </c>
      <c r="B10" s="57"/>
      <c r="C10" s="65">
        <v>32</v>
      </c>
      <c r="D10" s="65">
        <v>32</v>
      </c>
      <c r="E10" s="91">
        <v>6.1</v>
      </c>
      <c r="F10" s="62"/>
      <c r="G10" s="94"/>
      <c r="H10" s="95"/>
      <c r="I10" s="95"/>
      <c r="J10" s="64">
        <f t="shared" si="0"/>
        <v>0.190625</v>
      </c>
      <c r="K10" s="64">
        <f t="shared" si="1"/>
        <v>0.190625</v>
      </c>
    </row>
    <row r="11" spans="1:11" ht="12.75">
      <c r="A11" s="60" t="s">
        <v>46</v>
      </c>
      <c r="B11" s="57"/>
      <c r="C11" s="65">
        <v>1628.2</v>
      </c>
      <c r="D11" s="65">
        <v>1628.2</v>
      </c>
      <c r="E11" s="91">
        <v>250.7</v>
      </c>
      <c r="F11" s="62"/>
      <c r="G11" s="94"/>
      <c r="H11" s="95"/>
      <c r="I11" s="95"/>
      <c r="J11" s="64">
        <f t="shared" si="0"/>
        <v>0.15397371330303403</v>
      </c>
      <c r="K11" s="64">
        <f t="shared" si="1"/>
        <v>0.15397371330303403</v>
      </c>
    </row>
    <row r="12" spans="1:11" ht="12.75">
      <c r="A12" s="60" t="s">
        <v>47</v>
      </c>
      <c r="B12" s="57"/>
      <c r="C12" s="65">
        <v>135.4</v>
      </c>
      <c r="D12" s="65">
        <v>135.4</v>
      </c>
      <c r="E12" s="91">
        <v>21.6</v>
      </c>
      <c r="F12" s="62"/>
      <c r="G12" s="94"/>
      <c r="H12" s="95"/>
      <c r="I12" s="95"/>
      <c r="J12" s="64">
        <f t="shared" si="0"/>
        <v>0.15952732644017725</v>
      </c>
      <c r="K12" s="64">
        <f t="shared" si="1"/>
        <v>0.15952732644017725</v>
      </c>
    </row>
    <row r="13" spans="1:11" ht="12.75">
      <c r="A13" s="60" t="s">
        <v>48</v>
      </c>
      <c r="B13" s="57"/>
      <c r="C13" s="65">
        <v>183.4</v>
      </c>
      <c r="D13" s="65">
        <v>183.4</v>
      </c>
      <c r="E13" s="91">
        <v>11</v>
      </c>
      <c r="F13" s="62"/>
      <c r="G13" s="94"/>
      <c r="H13" s="95"/>
      <c r="I13" s="95"/>
      <c r="J13" s="64">
        <f t="shared" si="0"/>
        <v>0.05997818974918211</v>
      </c>
      <c r="K13" s="64">
        <f t="shared" si="1"/>
        <v>0.05997818974918211</v>
      </c>
    </row>
    <row r="14" spans="1:11" ht="12.75">
      <c r="A14" s="60" t="s">
        <v>49</v>
      </c>
      <c r="B14" s="57"/>
      <c r="C14" s="65">
        <v>13705.4</v>
      </c>
      <c r="D14" s="65">
        <v>13705.4</v>
      </c>
      <c r="E14" s="91">
        <v>1821.3</v>
      </c>
      <c r="F14" s="62"/>
      <c r="G14" s="94"/>
      <c r="H14" s="95"/>
      <c r="I14" s="95"/>
      <c r="J14" s="64">
        <f t="shared" si="0"/>
        <v>0.13288922614443943</v>
      </c>
      <c r="K14" s="64">
        <f t="shared" si="1"/>
        <v>0.13288922614443943</v>
      </c>
    </row>
    <row r="15" spans="1:12" ht="12.75">
      <c r="A15" s="10" t="s">
        <v>68</v>
      </c>
      <c r="B15" s="21" t="s">
        <v>70</v>
      </c>
      <c r="C15" s="4">
        <f>C16+C17+C18+C19+C20+C21+C22+C23+C24</f>
        <v>11908.8</v>
      </c>
      <c r="D15" s="4">
        <f>D16+D17+D18+D19+D20+D21+D22+D23+D24</f>
        <v>11908.8</v>
      </c>
      <c r="E15" s="4">
        <f>E16+E17+E18+E19+E20+E21+E22+E23+E24</f>
        <v>1251.1</v>
      </c>
      <c r="F15" s="12">
        <f>F16+F17+F18+F19+F20+F21+F22+F23+F24</f>
        <v>0</v>
      </c>
      <c r="G15" s="96">
        <f>E15/C15</f>
        <v>0.10505676474539836</v>
      </c>
      <c r="H15" s="96"/>
      <c r="I15" s="96"/>
      <c r="J15" s="15">
        <f t="shared" si="0"/>
        <v>0.10505676474539836</v>
      </c>
      <c r="K15" s="15">
        <f t="shared" si="1"/>
        <v>0.10505676474539836</v>
      </c>
      <c r="L15" s="92"/>
    </row>
    <row r="16" spans="1:11" ht="12.75">
      <c r="A16" s="60" t="s">
        <v>41</v>
      </c>
      <c r="B16" s="66"/>
      <c r="C16" s="67">
        <v>1263.1</v>
      </c>
      <c r="D16" s="67">
        <v>1263.1</v>
      </c>
      <c r="E16" s="87">
        <v>132.7</v>
      </c>
      <c r="F16" s="62"/>
      <c r="G16" s="94"/>
      <c r="H16" s="97"/>
      <c r="I16" s="94"/>
      <c r="J16" s="64">
        <f t="shared" si="0"/>
        <v>0.10505898187000237</v>
      </c>
      <c r="K16" s="64">
        <f t="shared" si="1"/>
        <v>0.10505898187000237</v>
      </c>
    </row>
    <row r="17" spans="1:11" ht="12.75">
      <c r="A17" s="60" t="s">
        <v>42</v>
      </c>
      <c r="B17" s="66"/>
      <c r="C17" s="67">
        <v>712</v>
      </c>
      <c r="D17" s="67">
        <v>712</v>
      </c>
      <c r="E17" s="87">
        <v>74.8</v>
      </c>
      <c r="F17" s="62"/>
      <c r="G17" s="94"/>
      <c r="H17" s="97"/>
      <c r="I17" s="94"/>
      <c r="J17" s="64">
        <f t="shared" si="0"/>
        <v>0.1050561797752809</v>
      </c>
      <c r="K17" s="64">
        <f t="shared" si="1"/>
        <v>0.1050561797752809</v>
      </c>
    </row>
    <row r="18" spans="1:11" ht="12.75">
      <c r="A18" s="60" t="s">
        <v>43</v>
      </c>
      <c r="B18" s="66"/>
      <c r="C18" s="67">
        <v>1096.6</v>
      </c>
      <c r="D18" s="67">
        <v>1096.6</v>
      </c>
      <c r="E18" s="87">
        <v>115.2</v>
      </c>
      <c r="F18" s="62"/>
      <c r="G18" s="94"/>
      <c r="H18" s="97"/>
      <c r="I18" s="94"/>
      <c r="J18" s="64">
        <f t="shared" si="0"/>
        <v>0.10505197884369871</v>
      </c>
      <c r="K18" s="64">
        <f t="shared" si="1"/>
        <v>0.10505197884369871</v>
      </c>
    </row>
    <row r="19" spans="1:11" ht="12.75">
      <c r="A19" s="60" t="s">
        <v>44</v>
      </c>
      <c r="B19" s="66"/>
      <c r="C19" s="67">
        <v>1272.6</v>
      </c>
      <c r="D19" s="67">
        <v>1272.6</v>
      </c>
      <c r="E19" s="87">
        <v>133.7</v>
      </c>
      <c r="F19" s="62"/>
      <c r="G19" s="94"/>
      <c r="H19" s="97"/>
      <c r="I19" s="94"/>
      <c r="J19" s="64">
        <f t="shared" si="0"/>
        <v>0.10506050605060506</v>
      </c>
      <c r="K19" s="64">
        <f t="shared" si="1"/>
        <v>0.10506050605060506</v>
      </c>
    </row>
    <row r="20" spans="1:11" ht="12.75">
      <c r="A20" s="60" t="s">
        <v>45</v>
      </c>
      <c r="B20" s="66"/>
      <c r="C20" s="67">
        <v>902.4</v>
      </c>
      <c r="D20" s="67">
        <v>902.4</v>
      </c>
      <c r="E20" s="87">
        <v>94.8</v>
      </c>
      <c r="F20" s="62"/>
      <c r="G20" s="94"/>
      <c r="H20" s="97"/>
      <c r="I20" s="94"/>
      <c r="J20" s="64">
        <f t="shared" si="0"/>
        <v>0.10505319148936171</v>
      </c>
      <c r="K20" s="64">
        <f t="shared" si="1"/>
        <v>0.10505319148936171</v>
      </c>
    </row>
    <row r="21" spans="1:11" ht="12.75">
      <c r="A21" s="60" t="s">
        <v>46</v>
      </c>
      <c r="B21" s="66"/>
      <c r="C21" s="67">
        <v>1380.2</v>
      </c>
      <c r="D21" s="67">
        <v>1380.2</v>
      </c>
      <c r="E21" s="87">
        <v>145</v>
      </c>
      <c r="F21" s="62"/>
      <c r="G21" s="94"/>
      <c r="H21" s="97"/>
      <c r="I21" s="94"/>
      <c r="J21" s="64">
        <f t="shared" si="0"/>
        <v>0.10505723808143747</v>
      </c>
      <c r="K21" s="64">
        <f t="shared" si="1"/>
        <v>0.10505723808143747</v>
      </c>
    </row>
    <row r="22" spans="1:11" ht="12.75">
      <c r="A22" s="60" t="s">
        <v>47</v>
      </c>
      <c r="B22" s="66"/>
      <c r="C22" s="67">
        <v>1180.3</v>
      </c>
      <c r="D22" s="67">
        <v>1180.3</v>
      </c>
      <c r="E22" s="87">
        <v>124</v>
      </c>
      <c r="F22" s="62"/>
      <c r="G22" s="94"/>
      <c r="H22" s="97"/>
      <c r="I22" s="94"/>
      <c r="J22" s="64">
        <f t="shared" si="0"/>
        <v>0.10505803609251886</v>
      </c>
      <c r="K22" s="64">
        <f t="shared" si="1"/>
        <v>0.10505803609251886</v>
      </c>
    </row>
    <row r="23" spans="1:11" ht="12.75">
      <c r="A23" s="60" t="s">
        <v>48</v>
      </c>
      <c r="B23" s="66"/>
      <c r="C23" s="67">
        <v>1575.3</v>
      </c>
      <c r="D23" s="67">
        <v>1575.3</v>
      </c>
      <c r="E23" s="87">
        <v>165.5</v>
      </c>
      <c r="F23" s="62"/>
      <c r="G23" s="94"/>
      <c r="H23" s="96"/>
      <c r="I23" s="94"/>
      <c r="J23" s="64">
        <f t="shared" si="0"/>
        <v>0.10505935377388434</v>
      </c>
      <c r="K23" s="64">
        <f t="shared" si="1"/>
        <v>0.10505935377388434</v>
      </c>
    </row>
    <row r="24" spans="1:11" ht="12.75">
      <c r="A24" s="60" t="s">
        <v>49</v>
      </c>
      <c r="B24" s="66"/>
      <c r="C24" s="67">
        <v>2526.3</v>
      </c>
      <c r="D24" s="67">
        <v>2526.3</v>
      </c>
      <c r="E24" s="87">
        <v>265.4</v>
      </c>
      <c r="F24" s="62"/>
      <c r="G24" s="94"/>
      <c r="H24" s="97"/>
      <c r="I24" s="94"/>
      <c r="J24" s="64">
        <f t="shared" si="0"/>
        <v>0.10505482325931202</v>
      </c>
      <c r="K24" s="64">
        <f t="shared" si="1"/>
        <v>0.10505482325931202</v>
      </c>
    </row>
    <row r="25" spans="1:11" ht="12.75">
      <c r="A25" s="7" t="s">
        <v>8</v>
      </c>
      <c r="B25" s="3" t="s">
        <v>9</v>
      </c>
      <c r="C25" s="4">
        <f>C26+C27+C28+C29+C30+C31+C32+C33+C34</f>
        <v>17</v>
      </c>
      <c r="D25" s="4">
        <f>D26+D27+D28+D29+D30+D31+D32+D33+D34</f>
        <v>17</v>
      </c>
      <c r="E25" s="4">
        <f>E26+E27+E28+E29+E30+E31+E32+E33+E34</f>
        <v>5.5</v>
      </c>
      <c r="F25" s="4">
        <f>F26+F27+F28+F29+F30+F31+F32+F33+F34</f>
        <v>0</v>
      </c>
      <c r="G25" s="30">
        <f>E25/C25</f>
        <v>0.3235294117647059</v>
      </c>
      <c r="H25" s="5" t="e">
        <f>E25/#REF!</f>
        <v>#REF!</v>
      </c>
      <c r="I25" s="5" t="e">
        <f>E25/#REF!</f>
        <v>#REF!</v>
      </c>
      <c r="J25" s="15">
        <f t="shared" si="0"/>
        <v>0.3235294117647059</v>
      </c>
      <c r="K25" s="15">
        <f t="shared" si="1"/>
        <v>0.3235294117647059</v>
      </c>
    </row>
    <row r="26" spans="1:11" ht="12.75">
      <c r="A26" s="60" t="s">
        <v>41</v>
      </c>
      <c r="B26" s="57"/>
      <c r="C26" s="61">
        <v>1.5</v>
      </c>
      <c r="D26" s="61">
        <v>1.5</v>
      </c>
      <c r="E26" s="87">
        <v>5.5</v>
      </c>
      <c r="F26" s="62"/>
      <c r="G26" s="63"/>
      <c r="H26" s="16"/>
      <c r="I26" s="16"/>
      <c r="J26" s="64">
        <f t="shared" si="0"/>
        <v>3.6666666666666665</v>
      </c>
      <c r="K26" s="64">
        <f t="shared" si="1"/>
        <v>3.6666666666666665</v>
      </c>
    </row>
    <row r="27" spans="1:11" ht="12.75">
      <c r="A27" s="60" t="s">
        <v>42</v>
      </c>
      <c r="B27" s="57"/>
      <c r="C27" s="57"/>
      <c r="D27" s="57"/>
      <c r="E27" s="87"/>
      <c r="F27" s="62"/>
      <c r="G27" s="63"/>
      <c r="H27" s="16"/>
      <c r="I27" s="16"/>
      <c r="J27" s="64"/>
      <c r="K27" s="64"/>
    </row>
    <row r="28" spans="1:11" ht="12.75">
      <c r="A28" s="60" t="s">
        <v>43</v>
      </c>
      <c r="B28" s="57"/>
      <c r="C28" s="57"/>
      <c r="D28" s="57"/>
      <c r="E28" s="87"/>
      <c r="F28" s="62"/>
      <c r="G28" s="63"/>
      <c r="H28" s="16"/>
      <c r="I28" s="16"/>
      <c r="J28" s="64"/>
      <c r="K28" s="64"/>
    </row>
    <row r="29" spans="1:11" ht="12.75">
      <c r="A29" s="60" t="s">
        <v>44</v>
      </c>
      <c r="B29" s="57"/>
      <c r="C29" s="61">
        <v>1</v>
      </c>
      <c r="D29" s="61">
        <v>1</v>
      </c>
      <c r="E29" s="87"/>
      <c r="F29" s="62"/>
      <c r="G29" s="63"/>
      <c r="H29" s="64"/>
      <c r="I29" s="64"/>
      <c r="J29" s="64">
        <f>E29/C29</f>
        <v>0</v>
      </c>
      <c r="K29" s="64">
        <f>E29/D29</f>
        <v>0</v>
      </c>
    </row>
    <row r="30" spans="1:11" ht="12.75">
      <c r="A30" s="60" t="s">
        <v>45</v>
      </c>
      <c r="B30" s="57"/>
      <c r="C30" s="57"/>
      <c r="D30" s="57"/>
      <c r="E30" s="87"/>
      <c r="F30" s="62"/>
      <c r="G30" s="63"/>
      <c r="H30" s="64"/>
      <c r="I30" s="64"/>
      <c r="J30" s="64"/>
      <c r="K30" s="64"/>
    </row>
    <row r="31" spans="1:11" ht="12.75">
      <c r="A31" s="60" t="s">
        <v>46</v>
      </c>
      <c r="B31" s="57"/>
      <c r="C31" s="57">
        <v>4.5</v>
      </c>
      <c r="D31" s="57">
        <v>4.5</v>
      </c>
      <c r="E31" s="87"/>
      <c r="F31" s="62"/>
      <c r="G31" s="63"/>
      <c r="H31" s="64"/>
      <c r="I31" s="64"/>
      <c r="J31" s="64">
        <f>E31/C31</f>
        <v>0</v>
      </c>
      <c r="K31" s="64">
        <f>E31/D31</f>
        <v>0</v>
      </c>
    </row>
    <row r="32" spans="1:11" ht="12.75">
      <c r="A32" s="60" t="s">
        <v>47</v>
      </c>
      <c r="B32" s="57"/>
      <c r="C32" s="57"/>
      <c r="D32" s="57"/>
      <c r="E32" s="87"/>
      <c r="F32" s="62"/>
      <c r="G32" s="63"/>
      <c r="H32" s="64"/>
      <c r="I32" s="64"/>
      <c r="J32" s="64"/>
      <c r="K32" s="64"/>
    </row>
    <row r="33" spans="1:11" ht="12.75">
      <c r="A33" s="60" t="s">
        <v>48</v>
      </c>
      <c r="B33" s="57"/>
      <c r="C33" s="61">
        <v>8</v>
      </c>
      <c r="D33" s="61">
        <v>8</v>
      </c>
      <c r="E33" s="87"/>
      <c r="F33" s="62"/>
      <c r="G33" s="63"/>
      <c r="H33" s="64"/>
      <c r="I33" s="64"/>
      <c r="J33" s="64">
        <f aca="true" t="shared" si="2" ref="J33:J39">E33/C33</f>
        <v>0</v>
      </c>
      <c r="K33" s="64">
        <f aca="true" t="shared" si="3" ref="K33:K39">E33/D33</f>
        <v>0</v>
      </c>
    </row>
    <row r="34" spans="1:11" ht="12.75">
      <c r="A34" s="60" t="s">
        <v>49</v>
      </c>
      <c r="B34" s="57"/>
      <c r="C34" s="61">
        <v>2</v>
      </c>
      <c r="D34" s="61">
        <v>2</v>
      </c>
      <c r="E34" s="87"/>
      <c r="F34" s="62"/>
      <c r="G34" s="63"/>
      <c r="H34" s="16"/>
      <c r="I34" s="16"/>
      <c r="J34" s="64">
        <f t="shared" si="2"/>
        <v>0</v>
      </c>
      <c r="K34" s="64">
        <f t="shared" si="3"/>
        <v>0</v>
      </c>
    </row>
    <row r="35" spans="1:11" ht="12.75">
      <c r="A35" s="7" t="s">
        <v>10</v>
      </c>
      <c r="B35" s="28" t="s">
        <v>11</v>
      </c>
      <c r="C35" s="4">
        <f>C36+C37+C38+C39+C40+C41+C42+C43+C44</f>
        <v>5759.299999999999</v>
      </c>
      <c r="D35" s="4">
        <f>D36+D37+D38+D39+D40+D41+D42+D43+D44</f>
        <v>5759.299999999999</v>
      </c>
      <c r="E35" s="4">
        <f>E36+E37+E38+E39+E40+E41+E42+E43+E44</f>
        <v>229</v>
      </c>
      <c r="F35" s="4">
        <f>F36+F37+F38+F39+F40+F41+F42+F43+F44</f>
        <v>0</v>
      </c>
      <c r="G35" s="30">
        <f>E35/C35</f>
        <v>0.039761776604795726</v>
      </c>
      <c r="H35" s="16"/>
      <c r="I35" s="16"/>
      <c r="J35" s="15">
        <f t="shared" si="2"/>
        <v>0.039761776604795726</v>
      </c>
      <c r="K35" s="15">
        <f t="shared" si="3"/>
        <v>0.039761776604795726</v>
      </c>
    </row>
    <row r="36" spans="1:11" ht="12.75">
      <c r="A36" s="60" t="s">
        <v>41</v>
      </c>
      <c r="B36" s="57"/>
      <c r="C36" s="61">
        <v>422.4</v>
      </c>
      <c r="D36" s="61">
        <v>422.4</v>
      </c>
      <c r="E36" s="6">
        <v>14.1</v>
      </c>
      <c r="F36" s="65"/>
      <c r="G36" s="63"/>
      <c r="H36" s="64"/>
      <c r="I36" s="64"/>
      <c r="J36" s="64">
        <f t="shared" si="2"/>
        <v>0.033380681818181816</v>
      </c>
      <c r="K36" s="64">
        <f t="shared" si="3"/>
        <v>0.033380681818181816</v>
      </c>
    </row>
    <row r="37" spans="1:11" ht="12.75">
      <c r="A37" s="60" t="s">
        <v>42</v>
      </c>
      <c r="B37" s="57"/>
      <c r="C37" s="61">
        <v>105.8</v>
      </c>
      <c r="D37" s="61">
        <v>105.8</v>
      </c>
      <c r="E37" s="6">
        <v>4.7</v>
      </c>
      <c r="F37" s="65"/>
      <c r="G37" s="63"/>
      <c r="H37" s="64"/>
      <c r="I37" s="64"/>
      <c r="J37" s="64">
        <f t="shared" si="2"/>
        <v>0.0444234404536862</v>
      </c>
      <c r="K37" s="64">
        <f t="shared" si="3"/>
        <v>0.0444234404536862</v>
      </c>
    </row>
    <row r="38" spans="1:11" ht="12.75">
      <c r="A38" s="60" t="s">
        <v>43</v>
      </c>
      <c r="B38" s="57"/>
      <c r="C38" s="61">
        <v>882.2</v>
      </c>
      <c r="D38" s="61">
        <v>882.2</v>
      </c>
      <c r="E38" s="6">
        <v>19.3</v>
      </c>
      <c r="F38" s="65"/>
      <c r="G38" s="63"/>
      <c r="H38" s="64"/>
      <c r="I38" s="64"/>
      <c r="J38" s="64">
        <f t="shared" si="2"/>
        <v>0.02187712536839719</v>
      </c>
      <c r="K38" s="64">
        <f t="shared" si="3"/>
        <v>0.02187712536839719</v>
      </c>
    </row>
    <row r="39" spans="1:11" ht="12.75">
      <c r="A39" s="60" t="s">
        <v>44</v>
      </c>
      <c r="B39" s="57"/>
      <c r="C39" s="61">
        <v>141.6</v>
      </c>
      <c r="D39" s="61">
        <v>141.6</v>
      </c>
      <c r="E39" s="6">
        <v>26.6</v>
      </c>
      <c r="F39" s="65"/>
      <c r="G39" s="63"/>
      <c r="H39" s="64"/>
      <c r="I39" s="64"/>
      <c r="J39" s="64">
        <f t="shared" si="2"/>
        <v>0.18785310734463279</v>
      </c>
      <c r="K39" s="64">
        <f t="shared" si="3"/>
        <v>0.18785310734463279</v>
      </c>
    </row>
    <row r="40" spans="1:11" ht="12.75">
      <c r="A40" s="60" t="s">
        <v>45</v>
      </c>
      <c r="B40" s="57"/>
      <c r="C40" s="61">
        <v>91.7</v>
      </c>
      <c r="D40" s="61">
        <v>91.7</v>
      </c>
      <c r="E40" s="6">
        <v>1.9</v>
      </c>
      <c r="F40" s="65"/>
      <c r="G40" s="63"/>
      <c r="H40" s="64"/>
      <c r="I40" s="64"/>
      <c r="J40" s="64">
        <v>0</v>
      </c>
      <c r="K40" s="64">
        <v>0</v>
      </c>
    </row>
    <row r="41" spans="1:11" ht="12.75">
      <c r="A41" s="60" t="s">
        <v>46</v>
      </c>
      <c r="B41" s="57"/>
      <c r="C41" s="61">
        <v>326.3</v>
      </c>
      <c r="D41" s="61">
        <v>326.3</v>
      </c>
      <c r="E41" s="6">
        <v>101.3</v>
      </c>
      <c r="F41" s="65"/>
      <c r="G41" s="63"/>
      <c r="H41" s="64"/>
      <c r="I41" s="64"/>
      <c r="J41" s="64">
        <f aca="true" t="shared" si="4" ref="J41:J51">E41/C41</f>
        <v>0.3104505056696292</v>
      </c>
      <c r="K41" s="64">
        <f aca="true" t="shared" si="5" ref="K41:K51">E41/D41</f>
        <v>0.3104505056696292</v>
      </c>
    </row>
    <row r="42" spans="1:11" ht="12.75">
      <c r="A42" s="60" t="s">
        <v>47</v>
      </c>
      <c r="B42" s="57"/>
      <c r="C42" s="61">
        <v>324.7</v>
      </c>
      <c r="D42" s="61">
        <v>324.7</v>
      </c>
      <c r="E42" s="6">
        <v>4.2</v>
      </c>
      <c r="F42" s="65"/>
      <c r="G42" s="63"/>
      <c r="H42" s="64"/>
      <c r="I42" s="64"/>
      <c r="J42" s="64">
        <f t="shared" si="4"/>
        <v>0.012935016938712659</v>
      </c>
      <c r="K42" s="64">
        <f t="shared" si="5"/>
        <v>0.012935016938712659</v>
      </c>
    </row>
    <row r="43" spans="1:12" ht="12.75">
      <c r="A43" s="60" t="s">
        <v>48</v>
      </c>
      <c r="B43" s="57"/>
      <c r="C43" s="61">
        <v>416.1</v>
      </c>
      <c r="D43" s="61">
        <v>416.1</v>
      </c>
      <c r="E43" s="6">
        <v>12.1</v>
      </c>
      <c r="F43" s="65"/>
      <c r="G43" s="63"/>
      <c r="H43" s="64"/>
      <c r="I43" s="64"/>
      <c r="J43" s="64">
        <f t="shared" si="4"/>
        <v>0.029079548185532322</v>
      </c>
      <c r="K43" s="64">
        <f t="shared" si="5"/>
        <v>0.029079548185532322</v>
      </c>
      <c r="L43" s="83"/>
    </row>
    <row r="44" spans="1:12" ht="12.75">
      <c r="A44" s="60" t="s">
        <v>49</v>
      </c>
      <c r="B44" s="57"/>
      <c r="C44" s="61">
        <v>3048.5</v>
      </c>
      <c r="D44" s="61">
        <v>3048.5</v>
      </c>
      <c r="E44" s="6">
        <v>44.8</v>
      </c>
      <c r="F44" s="65"/>
      <c r="G44" s="63"/>
      <c r="H44" s="64"/>
      <c r="I44" s="64"/>
      <c r="J44" s="64">
        <f t="shared" si="4"/>
        <v>0.014695752009184843</v>
      </c>
      <c r="K44" s="64">
        <f t="shared" si="5"/>
        <v>0.014695752009184843</v>
      </c>
      <c r="L44" s="83"/>
    </row>
    <row r="45" spans="1:12" s="8" customFormat="1" ht="12.75">
      <c r="A45" s="7" t="s">
        <v>84</v>
      </c>
      <c r="B45" s="3" t="s">
        <v>85</v>
      </c>
      <c r="C45" s="4">
        <f>C46+C47+C48+C49+C50+C51+C52+C53+C54</f>
        <v>2469.3</v>
      </c>
      <c r="D45" s="4">
        <f>D46+D47+D48+D49+D50+D51+D52+D53+D54</f>
        <v>2469.3</v>
      </c>
      <c r="E45" s="4">
        <f>E46+E47+E48+E49+E50+E51+E52+E53+E54</f>
        <v>378.5</v>
      </c>
      <c r="F45" s="4">
        <f>F46+F47+F48+F49+F50+F51+F52+F53+F54</f>
        <v>0</v>
      </c>
      <c r="G45" s="5">
        <f>E45/C45</f>
        <v>0.15328230672660267</v>
      </c>
      <c r="H45" s="16" t="e">
        <f>E45/#REF!</f>
        <v>#REF!</v>
      </c>
      <c r="I45" s="16" t="e">
        <f>E45/#REF!</f>
        <v>#REF!</v>
      </c>
      <c r="J45" s="15">
        <f t="shared" si="4"/>
        <v>0.15328230672660267</v>
      </c>
      <c r="K45" s="15">
        <f t="shared" si="5"/>
        <v>0.15328230672660267</v>
      </c>
      <c r="L45" s="83"/>
    </row>
    <row r="46" spans="1:12" ht="12.75">
      <c r="A46" s="60" t="s">
        <v>41</v>
      </c>
      <c r="B46" s="57"/>
      <c r="C46" s="6">
        <v>166.4</v>
      </c>
      <c r="D46" s="6">
        <v>166.4</v>
      </c>
      <c r="E46" s="6">
        <v>1.3</v>
      </c>
      <c r="F46" s="65"/>
      <c r="G46" s="63"/>
      <c r="H46" s="64"/>
      <c r="I46" s="64"/>
      <c r="J46" s="64">
        <f t="shared" si="4"/>
        <v>0.0078125</v>
      </c>
      <c r="K46" s="64">
        <f t="shared" si="5"/>
        <v>0.0078125</v>
      </c>
      <c r="L46" s="83"/>
    </row>
    <row r="47" spans="1:12" ht="12.75">
      <c r="A47" s="60" t="s">
        <v>42</v>
      </c>
      <c r="B47" s="57"/>
      <c r="C47" s="6">
        <v>31.5</v>
      </c>
      <c r="D47" s="6">
        <v>31.5</v>
      </c>
      <c r="E47" s="6"/>
      <c r="F47" s="65"/>
      <c r="G47" s="63"/>
      <c r="H47" s="64"/>
      <c r="I47" s="64"/>
      <c r="J47" s="64">
        <f t="shared" si="4"/>
        <v>0</v>
      </c>
      <c r="K47" s="64">
        <f t="shared" si="5"/>
        <v>0</v>
      </c>
      <c r="L47" s="83"/>
    </row>
    <row r="48" spans="1:12" ht="12.75">
      <c r="A48" s="60" t="s">
        <v>43</v>
      </c>
      <c r="B48" s="57"/>
      <c r="C48" s="6">
        <v>141</v>
      </c>
      <c r="D48" s="6">
        <v>141</v>
      </c>
      <c r="E48" s="6">
        <v>13.6</v>
      </c>
      <c r="F48" s="65"/>
      <c r="G48" s="63"/>
      <c r="H48" s="64"/>
      <c r="I48" s="64"/>
      <c r="J48" s="64">
        <f t="shared" si="4"/>
        <v>0.09645390070921986</v>
      </c>
      <c r="K48" s="64">
        <f t="shared" si="5"/>
        <v>0.09645390070921986</v>
      </c>
      <c r="L48" s="84"/>
    </row>
    <row r="49" spans="1:12" ht="12.75">
      <c r="A49" s="60" t="s">
        <v>44</v>
      </c>
      <c r="B49" s="57"/>
      <c r="C49" s="6">
        <v>17.3</v>
      </c>
      <c r="D49" s="6">
        <v>17.3</v>
      </c>
      <c r="E49" s="6"/>
      <c r="F49" s="65"/>
      <c r="G49" s="63"/>
      <c r="H49" s="64"/>
      <c r="I49" s="64"/>
      <c r="J49" s="64">
        <f t="shared" si="4"/>
        <v>0</v>
      </c>
      <c r="K49" s="64">
        <f t="shared" si="5"/>
        <v>0</v>
      </c>
      <c r="L49" s="83"/>
    </row>
    <row r="50" spans="1:12" ht="12.75">
      <c r="A50" s="60" t="s">
        <v>45</v>
      </c>
      <c r="B50" s="57"/>
      <c r="C50" s="6">
        <v>60.5</v>
      </c>
      <c r="D50" s="6">
        <v>60.5</v>
      </c>
      <c r="E50" s="6">
        <v>6.2</v>
      </c>
      <c r="F50" s="65"/>
      <c r="G50" s="63"/>
      <c r="H50" s="64"/>
      <c r="I50" s="64"/>
      <c r="J50" s="64">
        <f t="shared" si="4"/>
        <v>0.1024793388429752</v>
      </c>
      <c r="K50" s="64">
        <f t="shared" si="5"/>
        <v>0.1024793388429752</v>
      </c>
      <c r="L50" s="83"/>
    </row>
    <row r="51" spans="1:12" ht="12.75">
      <c r="A51" s="60" t="s">
        <v>46</v>
      </c>
      <c r="B51" s="57"/>
      <c r="C51" s="6">
        <v>47</v>
      </c>
      <c r="D51" s="6">
        <v>47</v>
      </c>
      <c r="E51" s="6"/>
      <c r="F51" s="65"/>
      <c r="G51" s="63"/>
      <c r="H51" s="64"/>
      <c r="I51" s="64"/>
      <c r="J51" s="64">
        <f t="shared" si="4"/>
        <v>0</v>
      </c>
      <c r="K51" s="64">
        <f t="shared" si="5"/>
        <v>0</v>
      </c>
      <c r="L51" s="83"/>
    </row>
    <row r="52" spans="1:12" ht="12.75">
      <c r="A52" s="60" t="s">
        <v>47</v>
      </c>
      <c r="B52" s="57"/>
      <c r="C52" s="6"/>
      <c r="D52" s="6"/>
      <c r="E52" s="6">
        <v>0.3</v>
      </c>
      <c r="F52" s="65"/>
      <c r="G52" s="63"/>
      <c r="H52" s="64"/>
      <c r="I52" s="64"/>
      <c r="J52" s="64"/>
      <c r="K52" s="64"/>
      <c r="L52" s="84"/>
    </row>
    <row r="53" spans="1:249" ht="12.75">
      <c r="A53" s="60" t="s">
        <v>48</v>
      </c>
      <c r="B53" s="57"/>
      <c r="C53" s="65">
        <v>86.5</v>
      </c>
      <c r="D53" s="65">
        <v>86.5</v>
      </c>
      <c r="E53" s="6">
        <v>80</v>
      </c>
      <c r="F53" s="65"/>
      <c r="G53" s="63"/>
      <c r="H53" s="64"/>
      <c r="I53" s="64"/>
      <c r="J53" s="64">
        <f aca="true" t="shared" si="6" ref="J53:J67">E53/C53</f>
        <v>0.9248554913294798</v>
      </c>
      <c r="K53" s="64">
        <f aca="true" t="shared" si="7" ref="K53:K67">E53/D53</f>
        <v>0.9248554913294798</v>
      </c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9"/>
      <c r="DP53" s="9"/>
      <c r="DQ53" s="9"/>
      <c r="DR53" s="9"/>
      <c r="DS53" s="9"/>
      <c r="DT53" s="9"/>
      <c r="DU53" s="9"/>
      <c r="DV53" s="9"/>
      <c r="DW53" s="9"/>
      <c r="DX53" s="9"/>
      <c r="DY53" s="9"/>
      <c r="DZ53" s="9"/>
      <c r="EA53" s="9"/>
      <c r="EB53" s="9"/>
      <c r="EC53" s="9"/>
      <c r="ED53" s="9"/>
      <c r="EE53" s="9"/>
      <c r="EF53" s="9"/>
      <c r="EG53" s="9"/>
      <c r="EH53" s="9"/>
      <c r="EI53" s="9"/>
      <c r="EJ53" s="9"/>
      <c r="EK53" s="9"/>
      <c r="EL53" s="9"/>
      <c r="EM53" s="9"/>
      <c r="EN53" s="9"/>
      <c r="EO53" s="9"/>
      <c r="EP53" s="9"/>
      <c r="EQ53" s="9"/>
      <c r="ER53" s="9"/>
      <c r="ES53" s="9"/>
      <c r="ET53" s="9"/>
      <c r="EU53" s="9"/>
      <c r="EV53" s="9"/>
      <c r="EW53" s="9"/>
      <c r="EX53" s="9"/>
      <c r="EY53" s="9"/>
      <c r="EZ53" s="9"/>
      <c r="FA53" s="9"/>
      <c r="FB53" s="9"/>
      <c r="FC53" s="9"/>
      <c r="FD53" s="9"/>
      <c r="FE53" s="9"/>
      <c r="FF53" s="9"/>
      <c r="FG53" s="9"/>
      <c r="FH53" s="9"/>
      <c r="FI53" s="9"/>
      <c r="FJ53" s="9"/>
      <c r="FK53" s="9"/>
      <c r="FL53" s="9"/>
      <c r="FM53" s="9"/>
      <c r="FN53" s="9"/>
      <c r="FO53" s="9"/>
      <c r="FP53" s="9"/>
      <c r="FQ53" s="9"/>
      <c r="FR53" s="9"/>
      <c r="FS53" s="9"/>
      <c r="FT53" s="9"/>
      <c r="FU53" s="9"/>
      <c r="FV53" s="9"/>
      <c r="FW53" s="9"/>
      <c r="FX53" s="9"/>
      <c r="FY53" s="9"/>
      <c r="FZ53" s="9"/>
      <c r="GA53" s="9"/>
      <c r="GB53" s="9"/>
      <c r="GC53" s="9"/>
      <c r="GD53" s="9"/>
      <c r="GE53" s="9"/>
      <c r="GF53" s="9"/>
      <c r="GG53" s="9"/>
      <c r="GH53" s="9"/>
      <c r="GI53" s="9"/>
      <c r="GJ53" s="9"/>
      <c r="GK53" s="9"/>
      <c r="GL53" s="9"/>
      <c r="GM53" s="9"/>
      <c r="GN53" s="9"/>
      <c r="GO53" s="9"/>
      <c r="GP53" s="9"/>
      <c r="GQ53" s="9"/>
      <c r="GR53" s="9"/>
      <c r="GS53" s="9"/>
      <c r="GT53" s="9"/>
      <c r="GU53" s="9"/>
      <c r="GV53" s="9"/>
      <c r="GW53" s="9"/>
      <c r="GX53" s="9"/>
      <c r="GY53" s="9"/>
      <c r="GZ53" s="9"/>
      <c r="HA53" s="9"/>
      <c r="HB53" s="9"/>
      <c r="HC53" s="9"/>
      <c r="HD53" s="9"/>
      <c r="HE53" s="9"/>
      <c r="HF53" s="9"/>
      <c r="HG53" s="9"/>
      <c r="HH53" s="9"/>
      <c r="HI53" s="9"/>
      <c r="HJ53" s="9"/>
      <c r="HK53" s="9"/>
      <c r="HL53" s="9"/>
      <c r="HM53" s="9"/>
      <c r="HN53" s="9"/>
      <c r="HO53" s="9"/>
      <c r="HP53" s="9"/>
      <c r="HQ53" s="9"/>
      <c r="HR53" s="9"/>
      <c r="HS53" s="9"/>
      <c r="HT53" s="9"/>
      <c r="HU53" s="9"/>
      <c r="HV53" s="9"/>
      <c r="HW53" s="9"/>
      <c r="HX53" s="9"/>
      <c r="HY53" s="9"/>
      <c r="HZ53" s="9"/>
      <c r="IA53" s="9"/>
      <c r="IB53" s="9"/>
      <c r="IC53" s="9"/>
      <c r="ID53" s="9"/>
      <c r="IE53" s="9"/>
      <c r="IF53" s="9"/>
      <c r="IG53" s="9"/>
      <c r="IH53" s="9"/>
      <c r="II53" s="9"/>
      <c r="IJ53" s="9"/>
      <c r="IK53" s="9"/>
      <c r="IL53" s="9"/>
      <c r="IM53" s="9"/>
      <c r="IN53" s="9"/>
      <c r="IO53" s="9"/>
    </row>
    <row r="54" spans="1:11" ht="12.75">
      <c r="A54" s="60" t="s">
        <v>49</v>
      </c>
      <c r="C54" s="6">
        <v>1919.1</v>
      </c>
      <c r="D54" s="6">
        <v>1919.1</v>
      </c>
      <c r="E54" s="6">
        <v>277.1</v>
      </c>
      <c r="F54" s="65"/>
      <c r="G54" s="63"/>
      <c r="H54" s="64"/>
      <c r="I54" s="64"/>
      <c r="J54" s="64">
        <f t="shared" si="6"/>
        <v>0.14439059976030433</v>
      </c>
      <c r="K54" s="64">
        <f t="shared" si="7"/>
        <v>0.14439059976030433</v>
      </c>
    </row>
    <row r="55" spans="1:249" s="9" customFormat="1" ht="12.75">
      <c r="A55" s="7" t="s">
        <v>86</v>
      </c>
      <c r="B55" s="3" t="s">
        <v>80</v>
      </c>
      <c r="C55" s="4">
        <f>C56+C57+C58+C59+C60+C61+C62+C63+C64</f>
        <v>10112.400000000001</v>
      </c>
      <c r="D55" s="4">
        <f>D56+D57+D58+D59+D60+D61+D62+D63+D64</f>
        <v>10112.400000000001</v>
      </c>
      <c r="E55" s="4">
        <f>E56+E57+E58+E59+E60+E61+E62+E63+E64</f>
        <v>330.90000000000003</v>
      </c>
      <c r="F55" s="4">
        <f>F56+F57+F58+F59+F60+F61+F62+F63+F64</f>
        <v>0</v>
      </c>
      <c r="G55" s="5">
        <f>E55/C55</f>
        <v>0.032722202444523556</v>
      </c>
      <c r="H55" s="16" t="e">
        <f>E55/#REF!</f>
        <v>#REF!</v>
      </c>
      <c r="I55" s="16" t="e">
        <f>E55/#REF!</f>
        <v>#REF!</v>
      </c>
      <c r="J55" s="15">
        <f t="shared" si="6"/>
        <v>0.032722202444523556</v>
      </c>
      <c r="K55" s="15">
        <f t="shared" si="7"/>
        <v>0.032722202444523556</v>
      </c>
      <c r="L55" s="93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8"/>
      <c r="CL55" s="8"/>
      <c r="CM55" s="8"/>
      <c r="CN55" s="8"/>
      <c r="CO55" s="8"/>
      <c r="CP55" s="8"/>
      <c r="CQ55" s="8"/>
      <c r="CR55" s="8"/>
      <c r="CS55" s="8"/>
      <c r="CT55" s="8"/>
      <c r="CU55" s="8"/>
      <c r="CV55" s="8"/>
      <c r="CW55" s="8"/>
      <c r="CX55" s="8"/>
      <c r="CY55" s="8"/>
      <c r="CZ55" s="8"/>
      <c r="DA55" s="8"/>
      <c r="DB55" s="8"/>
      <c r="DC55" s="8"/>
      <c r="DD55" s="8"/>
      <c r="DE55" s="8"/>
      <c r="DF55" s="8"/>
      <c r="DG55" s="8"/>
      <c r="DH55" s="8"/>
      <c r="DI55" s="8"/>
      <c r="DJ55" s="8"/>
      <c r="DK55" s="8"/>
      <c r="DL55" s="8"/>
      <c r="DM55" s="8"/>
      <c r="DN55" s="8"/>
      <c r="DO55" s="8"/>
      <c r="DP55" s="8"/>
      <c r="DQ55" s="8"/>
      <c r="DR55" s="8"/>
      <c r="DS55" s="8"/>
      <c r="DT55" s="8"/>
      <c r="DU55" s="8"/>
      <c r="DV55" s="8"/>
      <c r="DW55" s="8"/>
      <c r="DX55" s="8"/>
      <c r="DY55" s="8"/>
      <c r="DZ55" s="8"/>
      <c r="EA55" s="8"/>
      <c r="EB55" s="8"/>
      <c r="EC55" s="8"/>
      <c r="ED55" s="8"/>
      <c r="EE55" s="8"/>
      <c r="EF55" s="8"/>
      <c r="EG55" s="8"/>
      <c r="EH55" s="8"/>
      <c r="EI55" s="8"/>
      <c r="EJ55" s="8"/>
      <c r="EK55" s="8"/>
      <c r="EL55" s="8"/>
      <c r="EM55" s="8"/>
      <c r="EN55" s="8"/>
      <c r="EO55" s="8"/>
      <c r="EP55" s="8"/>
      <c r="EQ55" s="8"/>
      <c r="ER55" s="8"/>
      <c r="ES55" s="8"/>
      <c r="ET55" s="8"/>
      <c r="EU55" s="8"/>
      <c r="EV55" s="8"/>
      <c r="EW55" s="8"/>
      <c r="EX55" s="8"/>
      <c r="EY55" s="8"/>
      <c r="EZ55" s="8"/>
      <c r="FA55" s="8"/>
      <c r="FB55" s="8"/>
      <c r="FC55" s="8"/>
      <c r="FD55" s="8"/>
      <c r="FE55" s="8"/>
      <c r="FF55" s="8"/>
      <c r="FG55" s="8"/>
      <c r="FH55" s="8"/>
      <c r="FI55" s="8"/>
      <c r="FJ55" s="8"/>
      <c r="FK55" s="8"/>
      <c r="FL55" s="8"/>
      <c r="FM55" s="8"/>
      <c r="FN55" s="8"/>
      <c r="FO55" s="8"/>
      <c r="FP55" s="8"/>
      <c r="FQ55" s="8"/>
      <c r="FR55" s="8"/>
      <c r="FS55" s="8"/>
      <c r="FT55" s="8"/>
      <c r="FU55" s="8"/>
      <c r="FV55" s="8"/>
      <c r="FW55" s="8"/>
      <c r="FX55" s="8"/>
      <c r="FY55" s="8"/>
      <c r="FZ55" s="8"/>
      <c r="GA55" s="8"/>
      <c r="GB55" s="8"/>
      <c r="GC55" s="8"/>
      <c r="GD55" s="8"/>
      <c r="GE55" s="8"/>
      <c r="GF55" s="8"/>
      <c r="GG55" s="8"/>
      <c r="GH55" s="8"/>
      <c r="GI55" s="8"/>
      <c r="GJ55" s="8"/>
      <c r="GK55" s="8"/>
      <c r="GL55" s="8"/>
      <c r="GM55" s="8"/>
      <c r="GN55" s="8"/>
      <c r="GO55" s="8"/>
      <c r="GP55" s="8"/>
      <c r="GQ55" s="8"/>
      <c r="GR55" s="8"/>
      <c r="GS55" s="8"/>
      <c r="GT55" s="8"/>
      <c r="GU55" s="8"/>
      <c r="GV55" s="8"/>
      <c r="GW55" s="8"/>
      <c r="GX55" s="8"/>
      <c r="GY55" s="8"/>
      <c r="GZ55" s="8"/>
      <c r="HA55" s="8"/>
      <c r="HB55" s="8"/>
      <c r="HC55" s="8"/>
      <c r="HD55" s="8"/>
      <c r="HE55" s="8"/>
      <c r="HF55" s="8"/>
      <c r="HG55" s="8"/>
      <c r="HH55" s="8"/>
      <c r="HI55" s="8"/>
      <c r="HJ55" s="8"/>
      <c r="HK55" s="8"/>
      <c r="HL55" s="8"/>
      <c r="HM55" s="8"/>
      <c r="HN55" s="8"/>
      <c r="HO55" s="8"/>
      <c r="HP55" s="8"/>
      <c r="HQ55" s="8"/>
      <c r="HR55" s="8"/>
      <c r="HS55" s="8"/>
      <c r="HT55" s="8"/>
      <c r="HU55" s="8"/>
      <c r="HV55" s="8"/>
      <c r="HW55" s="8"/>
      <c r="HX55" s="8"/>
      <c r="HY55" s="8"/>
      <c r="HZ55" s="8"/>
      <c r="IA55" s="8"/>
      <c r="IB55" s="8"/>
      <c r="IC55" s="8"/>
      <c r="ID55" s="8"/>
      <c r="IE55" s="8"/>
      <c r="IF55" s="8"/>
      <c r="IG55" s="8"/>
      <c r="IH55" s="8"/>
      <c r="II55" s="8"/>
      <c r="IJ55" s="8"/>
      <c r="IK55" s="8"/>
      <c r="IL55" s="8"/>
      <c r="IM55" s="8"/>
      <c r="IN55" s="8"/>
      <c r="IO55" s="8"/>
    </row>
    <row r="56" spans="1:12" ht="12.75">
      <c r="A56" s="60" t="s">
        <v>41</v>
      </c>
      <c r="B56" s="57"/>
      <c r="C56" s="6">
        <v>1397.7</v>
      </c>
      <c r="D56" s="6">
        <v>1397.7</v>
      </c>
      <c r="E56" s="6">
        <v>49.2</v>
      </c>
      <c r="F56" s="65"/>
      <c r="G56" s="63"/>
      <c r="H56" s="64"/>
      <c r="I56" s="64"/>
      <c r="J56" s="64">
        <f t="shared" si="6"/>
        <v>0.0352006868426701</v>
      </c>
      <c r="K56" s="64">
        <f t="shared" si="7"/>
        <v>0.0352006868426701</v>
      </c>
      <c r="L56" s="83"/>
    </row>
    <row r="57" spans="1:12" ht="12.75">
      <c r="A57" s="60" t="s">
        <v>42</v>
      </c>
      <c r="B57" s="57"/>
      <c r="C57" s="6">
        <v>599.1</v>
      </c>
      <c r="D57" s="6">
        <v>599.1</v>
      </c>
      <c r="E57" s="6">
        <v>18.9</v>
      </c>
      <c r="F57" s="65"/>
      <c r="G57" s="63"/>
      <c r="H57" s="64"/>
      <c r="I57" s="64"/>
      <c r="J57" s="64">
        <f t="shared" si="6"/>
        <v>0.031547320981472206</v>
      </c>
      <c r="K57" s="64">
        <f t="shared" si="7"/>
        <v>0.031547320981472206</v>
      </c>
      <c r="L57" s="83"/>
    </row>
    <row r="58" spans="1:12" ht="12.75">
      <c r="A58" s="60" t="s">
        <v>43</v>
      </c>
      <c r="B58" s="57"/>
      <c r="C58" s="6">
        <v>880</v>
      </c>
      <c r="D58" s="6">
        <v>880</v>
      </c>
      <c r="E58" s="6">
        <v>34.5</v>
      </c>
      <c r="F58" s="65"/>
      <c r="G58" s="63"/>
      <c r="H58" s="64"/>
      <c r="I58" s="64"/>
      <c r="J58" s="64">
        <f t="shared" si="6"/>
        <v>0.03920454545454546</v>
      </c>
      <c r="K58" s="64">
        <f t="shared" si="7"/>
        <v>0.03920454545454546</v>
      </c>
      <c r="L58" s="84"/>
    </row>
    <row r="59" spans="1:12" ht="12.75">
      <c r="A59" s="60" t="s">
        <v>44</v>
      </c>
      <c r="B59" s="57"/>
      <c r="C59" s="6">
        <v>1376.8</v>
      </c>
      <c r="D59" s="6">
        <v>1376.8</v>
      </c>
      <c r="E59" s="6">
        <v>25.8</v>
      </c>
      <c r="F59" s="65"/>
      <c r="G59" s="63"/>
      <c r="H59" s="64"/>
      <c r="I59" s="64"/>
      <c r="J59" s="64">
        <f t="shared" si="6"/>
        <v>0.01873910517141197</v>
      </c>
      <c r="K59" s="64">
        <f t="shared" si="7"/>
        <v>0.01873910517141197</v>
      </c>
      <c r="L59" s="83"/>
    </row>
    <row r="60" spans="1:249" s="9" customFormat="1" ht="12.75">
      <c r="A60" s="60" t="s">
        <v>45</v>
      </c>
      <c r="B60" s="57"/>
      <c r="C60" s="6">
        <v>476.3</v>
      </c>
      <c r="D60" s="6">
        <v>476.3</v>
      </c>
      <c r="E60" s="6">
        <v>30.5</v>
      </c>
      <c r="F60" s="65"/>
      <c r="G60" s="63"/>
      <c r="H60" s="64"/>
      <c r="I60" s="64"/>
      <c r="J60" s="64">
        <f t="shared" si="6"/>
        <v>0.06403527188746588</v>
      </c>
      <c r="K60" s="64">
        <f t="shared" si="7"/>
        <v>0.06403527188746588</v>
      </c>
      <c r="L60" s="83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55"/>
      <c r="AF60" s="55"/>
      <c r="AG60" s="55"/>
      <c r="AH60" s="55"/>
      <c r="AI60" s="55"/>
      <c r="AJ60" s="55"/>
      <c r="AK60" s="55"/>
      <c r="AL60" s="55"/>
      <c r="AM60" s="55"/>
      <c r="AN60" s="55"/>
      <c r="AO60" s="55"/>
      <c r="AP60" s="55"/>
      <c r="AQ60" s="55"/>
      <c r="AR60" s="55"/>
      <c r="AS60" s="55"/>
      <c r="AT60" s="55"/>
      <c r="AU60" s="55"/>
      <c r="AV60" s="55"/>
      <c r="AW60" s="55"/>
      <c r="AX60" s="55"/>
      <c r="AY60" s="55"/>
      <c r="AZ60" s="55"/>
      <c r="BA60" s="55"/>
      <c r="BB60" s="55"/>
      <c r="BC60" s="55"/>
      <c r="BD60" s="55"/>
      <c r="BE60" s="55"/>
      <c r="BF60" s="55"/>
      <c r="BG60" s="55"/>
      <c r="BH60" s="55"/>
      <c r="BI60" s="55"/>
      <c r="BJ60" s="55"/>
      <c r="BK60" s="55"/>
      <c r="BL60" s="55"/>
      <c r="BM60" s="55"/>
      <c r="BN60" s="55"/>
      <c r="BO60" s="55"/>
      <c r="BP60" s="55"/>
      <c r="BQ60" s="55"/>
      <c r="BR60" s="55"/>
      <c r="BS60" s="55"/>
      <c r="BT60" s="55"/>
      <c r="BU60" s="55"/>
      <c r="BV60" s="55"/>
      <c r="BW60" s="55"/>
      <c r="BX60" s="55"/>
      <c r="BY60" s="55"/>
      <c r="BZ60" s="55"/>
      <c r="CA60" s="55"/>
      <c r="CB60" s="55"/>
      <c r="CC60" s="55"/>
      <c r="CD60" s="55"/>
      <c r="CE60" s="55"/>
      <c r="CF60" s="55"/>
      <c r="CG60" s="55"/>
      <c r="CH60" s="55"/>
      <c r="CI60" s="55"/>
      <c r="CJ60" s="55"/>
      <c r="CK60" s="55"/>
      <c r="CL60" s="55"/>
      <c r="CM60" s="55"/>
      <c r="CN60" s="55"/>
      <c r="CO60" s="55"/>
      <c r="CP60" s="55"/>
      <c r="CQ60" s="55"/>
      <c r="CR60" s="55"/>
      <c r="CS60" s="55"/>
      <c r="CT60" s="55"/>
      <c r="CU60" s="55"/>
      <c r="CV60" s="55"/>
      <c r="CW60" s="55"/>
      <c r="CX60" s="55"/>
      <c r="CY60" s="55"/>
      <c r="CZ60" s="55"/>
      <c r="DA60" s="55"/>
      <c r="DB60" s="55"/>
      <c r="DC60" s="55"/>
      <c r="DD60" s="55"/>
      <c r="DE60" s="55"/>
      <c r="DF60" s="55"/>
      <c r="DG60" s="55"/>
      <c r="DH60" s="55"/>
      <c r="DI60" s="55"/>
      <c r="DJ60" s="55"/>
      <c r="DK60" s="55"/>
      <c r="DL60" s="55"/>
      <c r="DM60" s="55"/>
      <c r="DN60" s="55"/>
      <c r="DO60" s="55"/>
      <c r="DP60" s="55"/>
      <c r="DQ60" s="55"/>
      <c r="DR60" s="55"/>
      <c r="DS60" s="55"/>
      <c r="DT60" s="55"/>
      <c r="DU60" s="55"/>
      <c r="DV60" s="55"/>
      <c r="DW60" s="55"/>
      <c r="DX60" s="55"/>
      <c r="DY60" s="55"/>
      <c r="DZ60" s="55"/>
      <c r="EA60" s="55"/>
      <c r="EB60" s="55"/>
      <c r="EC60" s="55"/>
      <c r="ED60" s="55"/>
      <c r="EE60" s="55"/>
      <c r="EF60" s="55"/>
      <c r="EG60" s="55"/>
      <c r="EH60" s="55"/>
      <c r="EI60" s="55"/>
      <c r="EJ60" s="55"/>
      <c r="EK60" s="55"/>
      <c r="EL60" s="55"/>
      <c r="EM60" s="55"/>
      <c r="EN60" s="55"/>
      <c r="EO60" s="55"/>
      <c r="EP60" s="55"/>
      <c r="EQ60" s="55"/>
      <c r="ER60" s="55"/>
      <c r="ES60" s="55"/>
      <c r="ET60" s="55"/>
      <c r="EU60" s="55"/>
      <c r="EV60" s="55"/>
      <c r="EW60" s="55"/>
      <c r="EX60" s="55"/>
      <c r="EY60" s="55"/>
      <c r="EZ60" s="55"/>
      <c r="FA60" s="55"/>
      <c r="FB60" s="55"/>
      <c r="FC60" s="55"/>
      <c r="FD60" s="55"/>
      <c r="FE60" s="55"/>
      <c r="FF60" s="55"/>
      <c r="FG60" s="55"/>
      <c r="FH60" s="55"/>
      <c r="FI60" s="55"/>
      <c r="FJ60" s="55"/>
      <c r="FK60" s="55"/>
      <c r="FL60" s="55"/>
      <c r="FM60" s="55"/>
      <c r="FN60" s="55"/>
      <c r="FO60" s="55"/>
      <c r="FP60" s="55"/>
      <c r="FQ60" s="55"/>
      <c r="FR60" s="55"/>
      <c r="FS60" s="55"/>
      <c r="FT60" s="55"/>
      <c r="FU60" s="55"/>
      <c r="FV60" s="55"/>
      <c r="FW60" s="55"/>
      <c r="FX60" s="55"/>
      <c r="FY60" s="55"/>
      <c r="FZ60" s="55"/>
      <c r="GA60" s="55"/>
      <c r="GB60" s="55"/>
      <c r="GC60" s="55"/>
      <c r="GD60" s="55"/>
      <c r="GE60" s="55"/>
      <c r="GF60" s="55"/>
      <c r="GG60" s="55"/>
      <c r="GH60" s="55"/>
      <c r="GI60" s="55"/>
      <c r="GJ60" s="55"/>
      <c r="GK60" s="55"/>
      <c r="GL60" s="55"/>
      <c r="GM60" s="55"/>
      <c r="GN60" s="55"/>
      <c r="GO60" s="55"/>
      <c r="GP60" s="55"/>
      <c r="GQ60" s="55"/>
      <c r="GR60" s="55"/>
      <c r="GS60" s="55"/>
      <c r="GT60" s="55"/>
      <c r="GU60" s="55"/>
      <c r="GV60" s="55"/>
      <c r="GW60" s="55"/>
      <c r="GX60" s="55"/>
      <c r="GY60" s="55"/>
      <c r="GZ60" s="55"/>
      <c r="HA60" s="55"/>
      <c r="HB60" s="55"/>
      <c r="HC60" s="55"/>
      <c r="HD60" s="55"/>
      <c r="HE60" s="55"/>
      <c r="HF60" s="55"/>
      <c r="HG60" s="55"/>
      <c r="HH60" s="55"/>
      <c r="HI60" s="55"/>
      <c r="HJ60" s="55"/>
      <c r="HK60" s="55"/>
      <c r="HL60" s="55"/>
      <c r="HM60" s="55"/>
      <c r="HN60" s="55"/>
      <c r="HO60" s="55"/>
      <c r="HP60" s="55"/>
      <c r="HQ60" s="55"/>
      <c r="HR60" s="55"/>
      <c r="HS60" s="55"/>
      <c r="HT60" s="55"/>
      <c r="HU60" s="55"/>
      <c r="HV60" s="55"/>
      <c r="HW60" s="55"/>
      <c r="HX60" s="55"/>
      <c r="HY60" s="55"/>
      <c r="HZ60" s="55"/>
      <c r="IA60" s="55"/>
      <c r="IB60" s="55"/>
      <c r="IC60" s="55"/>
      <c r="ID60" s="55"/>
      <c r="IE60" s="55"/>
      <c r="IF60" s="55"/>
      <c r="IG60" s="55"/>
      <c r="IH60" s="55"/>
      <c r="II60" s="55"/>
      <c r="IJ60" s="55"/>
      <c r="IK60" s="55"/>
      <c r="IL60" s="55"/>
      <c r="IM60" s="55"/>
      <c r="IN60" s="55"/>
      <c r="IO60" s="55"/>
    </row>
    <row r="61" spans="1:12" ht="12.75">
      <c r="A61" s="60" t="s">
        <v>46</v>
      </c>
      <c r="B61" s="57"/>
      <c r="C61" s="6">
        <v>1190</v>
      </c>
      <c r="D61" s="6">
        <v>1190</v>
      </c>
      <c r="E61" s="6">
        <v>61.3</v>
      </c>
      <c r="F61" s="65"/>
      <c r="G61" s="63"/>
      <c r="H61" s="64"/>
      <c r="I61" s="64"/>
      <c r="J61" s="64">
        <f t="shared" si="6"/>
        <v>0.0515126050420168</v>
      </c>
      <c r="K61" s="64">
        <f t="shared" si="7"/>
        <v>0.0515126050420168</v>
      </c>
      <c r="L61" s="83"/>
    </row>
    <row r="62" spans="1:12" ht="12.75">
      <c r="A62" s="60" t="s">
        <v>47</v>
      </c>
      <c r="B62" s="57"/>
      <c r="C62" s="6">
        <v>489</v>
      </c>
      <c r="D62" s="6">
        <v>489</v>
      </c>
      <c r="E62" s="6">
        <v>16.3</v>
      </c>
      <c r="F62" s="65"/>
      <c r="G62" s="63"/>
      <c r="H62" s="64"/>
      <c r="I62" s="64"/>
      <c r="J62" s="64">
        <f t="shared" si="6"/>
        <v>0.03333333333333333</v>
      </c>
      <c r="K62" s="64">
        <f t="shared" si="7"/>
        <v>0.03333333333333333</v>
      </c>
      <c r="L62" s="84"/>
    </row>
    <row r="63" spans="1:249" ht="12" customHeight="1">
      <c r="A63" s="60" t="s">
        <v>48</v>
      </c>
      <c r="B63" s="57"/>
      <c r="C63" s="65">
        <v>832.7</v>
      </c>
      <c r="D63" s="65">
        <v>832.7</v>
      </c>
      <c r="E63" s="6">
        <v>29.1</v>
      </c>
      <c r="F63" s="65"/>
      <c r="G63" s="63"/>
      <c r="H63" s="64"/>
      <c r="I63" s="64"/>
      <c r="J63" s="64">
        <f t="shared" si="6"/>
        <v>0.0349465593851327</v>
      </c>
      <c r="K63" s="64">
        <f t="shared" si="7"/>
        <v>0.0349465593851327</v>
      </c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T63" s="9"/>
      <c r="CU63" s="9"/>
      <c r="CV63" s="9"/>
      <c r="CW63" s="9"/>
      <c r="CX63" s="9"/>
      <c r="CY63" s="9"/>
      <c r="CZ63" s="9"/>
      <c r="DA63" s="9"/>
      <c r="DB63" s="9"/>
      <c r="DC63" s="9"/>
      <c r="DD63" s="9"/>
      <c r="DE63" s="9"/>
      <c r="DF63" s="9"/>
      <c r="DG63" s="9"/>
      <c r="DH63" s="9"/>
      <c r="DI63" s="9"/>
      <c r="DJ63" s="9"/>
      <c r="DK63" s="9"/>
      <c r="DL63" s="9"/>
      <c r="DM63" s="9"/>
      <c r="DN63" s="9"/>
      <c r="DO63" s="9"/>
      <c r="DP63" s="9"/>
      <c r="DQ63" s="9"/>
      <c r="DR63" s="9"/>
      <c r="DS63" s="9"/>
      <c r="DT63" s="9"/>
      <c r="DU63" s="9"/>
      <c r="DV63" s="9"/>
      <c r="DW63" s="9"/>
      <c r="DX63" s="9"/>
      <c r="DY63" s="9"/>
      <c r="DZ63" s="9"/>
      <c r="EA63" s="9"/>
      <c r="EB63" s="9"/>
      <c r="EC63" s="9"/>
      <c r="ED63" s="9"/>
      <c r="EE63" s="9"/>
      <c r="EF63" s="9"/>
      <c r="EG63" s="9"/>
      <c r="EH63" s="9"/>
      <c r="EI63" s="9"/>
      <c r="EJ63" s="9"/>
      <c r="EK63" s="9"/>
      <c r="EL63" s="9"/>
      <c r="EM63" s="9"/>
      <c r="EN63" s="9"/>
      <c r="EO63" s="9"/>
      <c r="EP63" s="9"/>
      <c r="EQ63" s="9"/>
      <c r="ER63" s="9"/>
      <c r="ES63" s="9"/>
      <c r="ET63" s="9"/>
      <c r="EU63" s="9"/>
      <c r="EV63" s="9"/>
      <c r="EW63" s="9"/>
      <c r="EX63" s="9"/>
      <c r="EY63" s="9"/>
      <c r="EZ63" s="9"/>
      <c r="FA63" s="9"/>
      <c r="FB63" s="9"/>
      <c r="FC63" s="9"/>
      <c r="FD63" s="9"/>
      <c r="FE63" s="9"/>
      <c r="FF63" s="9"/>
      <c r="FG63" s="9"/>
      <c r="FH63" s="9"/>
      <c r="FI63" s="9"/>
      <c r="FJ63" s="9"/>
      <c r="FK63" s="9"/>
      <c r="FL63" s="9"/>
      <c r="FM63" s="9"/>
      <c r="FN63" s="9"/>
      <c r="FO63" s="9"/>
      <c r="FP63" s="9"/>
      <c r="FQ63" s="9"/>
      <c r="FR63" s="9"/>
      <c r="FS63" s="9"/>
      <c r="FT63" s="9"/>
      <c r="FU63" s="9"/>
      <c r="FV63" s="9"/>
      <c r="FW63" s="9"/>
      <c r="FX63" s="9"/>
      <c r="FY63" s="9"/>
      <c r="FZ63" s="9"/>
      <c r="GA63" s="9"/>
      <c r="GB63" s="9"/>
      <c r="GC63" s="9"/>
      <c r="GD63" s="9"/>
      <c r="GE63" s="9"/>
      <c r="GF63" s="9"/>
      <c r="GG63" s="9"/>
      <c r="GH63" s="9"/>
      <c r="GI63" s="9"/>
      <c r="GJ63" s="9"/>
      <c r="GK63" s="9"/>
      <c r="GL63" s="9"/>
      <c r="GM63" s="9"/>
      <c r="GN63" s="9"/>
      <c r="GO63" s="9"/>
      <c r="GP63" s="9"/>
      <c r="GQ63" s="9"/>
      <c r="GR63" s="9"/>
      <c r="GS63" s="9"/>
      <c r="GT63" s="9"/>
      <c r="GU63" s="9"/>
      <c r="GV63" s="9"/>
      <c r="GW63" s="9"/>
      <c r="GX63" s="9"/>
      <c r="GY63" s="9"/>
      <c r="GZ63" s="9"/>
      <c r="HA63" s="9"/>
      <c r="HB63" s="9"/>
      <c r="HC63" s="9"/>
      <c r="HD63" s="9"/>
      <c r="HE63" s="9"/>
      <c r="HF63" s="9"/>
      <c r="HG63" s="9"/>
      <c r="HH63" s="9"/>
      <c r="HI63" s="9"/>
      <c r="HJ63" s="9"/>
      <c r="HK63" s="9"/>
      <c r="HL63" s="9"/>
      <c r="HM63" s="9"/>
      <c r="HN63" s="9"/>
      <c r="HO63" s="9"/>
      <c r="HP63" s="9"/>
      <c r="HQ63" s="9"/>
      <c r="HR63" s="9"/>
      <c r="HS63" s="9"/>
      <c r="HT63" s="9"/>
      <c r="HU63" s="9"/>
      <c r="HV63" s="9"/>
      <c r="HW63" s="9"/>
      <c r="HX63" s="9"/>
      <c r="HY63" s="9"/>
      <c r="HZ63" s="9"/>
      <c r="IA63" s="9"/>
      <c r="IB63" s="9"/>
      <c r="IC63" s="9"/>
      <c r="ID63" s="9"/>
      <c r="IE63" s="9"/>
      <c r="IF63" s="9"/>
      <c r="IG63" s="9"/>
      <c r="IH63" s="9"/>
      <c r="II63" s="9"/>
      <c r="IJ63" s="9"/>
      <c r="IK63" s="9"/>
      <c r="IL63" s="9"/>
      <c r="IM63" s="9"/>
      <c r="IN63" s="9"/>
      <c r="IO63" s="9"/>
    </row>
    <row r="64" spans="1:11" ht="12.75" customHeight="1">
      <c r="A64" s="60" t="s">
        <v>49</v>
      </c>
      <c r="B64" s="57"/>
      <c r="C64" s="6">
        <v>2870.8</v>
      </c>
      <c r="D64" s="6">
        <v>2870.8</v>
      </c>
      <c r="E64" s="6">
        <v>65.3</v>
      </c>
      <c r="F64" s="65"/>
      <c r="G64" s="63"/>
      <c r="H64" s="64"/>
      <c r="I64" s="64"/>
      <c r="J64" s="64">
        <f t="shared" si="6"/>
        <v>0.022746272815939807</v>
      </c>
      <c r="K64" s="64">
        <f t="shared" si="7"/>
        <v>0.022746272815939807</v>
      </c>
    </row>
    <row r="65" spans="1:11" ht="12" customHeight="1">
      <c r="A65" s="116" t="s">
        <v>15</v>
      </c>
      <c r="B65" s="117"/>
      <c r="C65" s="13">
        <f>C5+C15+C25+C35+C45+C55</f>
        <v>47659.8</v>
      </c>
      <c r="D65" s="13">
        <f>D5+D15+D25+D35+D45+D55</f>
        <v>47659.8</v>
      </c>
      <c r="E65" s="13">
        <f>E5+E15+E25+E35+E45+E55</f>
        <v>4499.199999999999</v>
      </c>
      <c r="F65" s="13">
        <f>F5+F15+F25+F35+F45+F55</f>
        <v>0</v>
      </c>
      <c r="G65" s="14">
        <f>E65/C65</f>
        <v>0.09440241041716496</v>
      </c>
      <c r="H65" s="14" t="e">
        <f>E65/#REF!</f>
        <v>#REF!</v>
      </c>
      <c r="I65" s="14" t="e">
        <f>E65/#REF!</f>
        <v>#REF!</v>
      </c>
      <c r="J65" s="15">
        <f t="shared" si="6"/>
        <v>0.09440241041716496</v>
      </c>
      <c r="K65" s="15">
        <f t="shared" si="7"/>
        <v>0.09440241041716496</v>
      </c>
    </row>
    <row r="66" spans="1:11" ht="12" customHeight="1">
      <c r="A66" s="7" t="s">
        <v>74</v>
      </c>
      <c r="B66" s="28" t="s">
        <v>16</v>
      </c>
      <c r="C66" s="4">
        <f>C67</f>
        <v>2551.2</v>
      </c>
      <c r="D66" s="4">
        <f>D67</f>
        <v>2551.2</v>
      </c>
      <c r="E66" s="4">
        <f>E67</f>
        <v>333.5</v>
      </c>
      <c r="F66" s="4">
        <f>F67</f>
        <v>0</v>
      </c>
      <c r="G66" s="5">
        <f>E66/C66</f>
        <v>0.1307227971150831</v>
      </c>
      <c r="H66" s="5" t="e">
        <f>E66/#REF!</f>
        <v>#REF!</v>
      </c>
      <c r="I66" s="5" t="e">
        <f>E66/#REF!</f>
        <v>#REF!</v>
      </c>
      <c r="J66" s="15">
        <f t="shared" si="6"/>
        <v>0.1307227971150831</v>
      </c>
      <c r="K66" s="15">
        <f t="shared" si="7"/>
        <v>0.1307227971150831</v>
      </c>
    </row>
    <row r="67" spans="1:11" ht="12" customHeight="1">
      <c r="A67" s="60" t="s">
        <v>49</v>
      </c>
      <c r="B67" s="57"/>
      <c r="C67" s="6">
        <v>2551.2</v>
      </c>
      <c r="D67" s="6">
        <v>2551.2</v>
      </c>
      <c r="E67" s="6">
        <v>333.5</v>
      </c>
      <c r="F67" s="62"/>
      <c r="G67" s="63"/>
      <c r="H67" s="63"/>
      <c r="I67" s="63"/>
      <c r="J67" s="64">
        <f t="shared" si="6"/>
        <v>0.1307227971150831</v>
      </c>
      <c r="K67" s="64">
        <f t="shared" si="7"/>
        <v>0.1307227971150831</v>
      </c>
    </row>
    <row r="68" spans="1:249" ht="12" customHeight="1">
      <c r="A68" s="10" t="s">
        <v>93</v>
      </c>
      <c r="B68" s="76" t="s">
        <v>77</v>
      </c>
      <c r="C68" s="4">
        <f>C69</f>
        <v>0</v>
      </c>
      <c r="D68" s="4">
        <f>D69</f>
        <v>0</v>
      </c>
      <c r="E68" s="4">
        <f>E69</f>
        <v>0</v>
      </c>
      <c r="F68" s="77"/>
      <c r="G68" s="30"/>
      <c r="H68" s="30"/>
      <c r="I68" s="30"/>
      <c r="J68" s="64"/>
      <c r="K68" s="64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9"/>
      <c r="FR68" s="9"/>
      <c r="FS68" s="9"/>
      <c r="FT68" s="9"/>
      <c r="FU68" s="9"/>
      <c r="FV68" s="9"/>
      <c r="FW68" s="9"/>
      <c r="FX68" s="9"/>
      <c r="FY68" s="9"/>
      <c r="FZ68" s="9"/>
      <c r="GA68" s="9"/>
      <c r="GB68" s="9"/>
      <c r="GC68" s="9"/>
      <c r="GD68" s="9"/>
      <c r="GE68" s="9"/>
      <c r="GF68" s="9"/>
      <c r="GG68" s="9"/>
      <c r="GH68" s="9"/>
      <c r="GI68" s="9"/>
      <c r="GJ68" s="9"/>
      <c r="GK68" s="9"/>
      <c r="GL68" s="9"/>
      <c r="GM68" s="9"/>
      <c r="GN68" s="9"/>
      <c r="GO68" s="9"/>
      <c r="GP68" s="9"/>
      <c r="GQ68" s="9"/>
      <c r="GR68" s="9"/>
      <c r="GS68" s="9"/>
      <c r="GT68" s="9"/>
      <c r="GU68" s="9"/>
      <c r="GV68" s="9"/>
      <c r="GW68" s="9"/>
      <c r="GX68" s="9"/>
      <c r="GY68" s="9"/>
      <c r="GZ68" s="9"/>
      <c r="HA68" s="9"/>
      <c r="HB68" s="9"/>
      <c r="HC68" s="9"/>
      <c r="HD68" s="9"/>
      <c r="HE68" s="9"/>
      <c r="HF68" s="9"/>
      <c r="HG68" s="9"/>
      <c r="HH68" s="9"/>
      <c r="HI68" s="9"/>
      <c r="HJ68" s="9"/>
      <c r="HK68" s="9"/>
      <c r="HL68" s="9"/>
      <c r="HM68" s="9"/>
      <c r="HN68" s="9"/>
      <c r="HO68" s="9"/>
      <c r="HP68" s="9"/>
      <c r="HQ68" s="9"/>
      <c r="HR68" s="9"/>
      <c r="HS68" s="9"/>
      <c r="HT68" s="9"/>
      <c r="HU68" s="9"/>
      <c r="HV68" s="9"/>
      <c r="HW68" s="9"/>
      <c r="HX68" s="9"/>
      <c r="HY68" s="9"/>
      <c r="HZ68" s="9"/>
      <c r="IA68" s="9"/>
      <c r="IB68" s="9"/>
      <c r="IC68" s="9"/>
      <c r="ID68" s="9"/>
      <c r="IE68" s="9"/>
      <c r="IF68" s="9"/>
      <c r="IG68" s="9"/>
      <c r="IH68" s="9"/>
      <c r="II68" s="9"/>
      <c r="IJ68" s="9"/>
      <c r="IK68" s="9"/>
      <c r="IL68" s="9"/>
      <c r="IM68" s="9"/>
      <c r="IN68" s="9"/>
      <c r="IO68" s="9"/>
    </row>
    <row r="69" spans="1:11" ht="12" customHeight="1">
      <c r="A69" s="60" t="s">
        <v>49</v>
      </c>
      <c r="B69" s="66"/>
      <c r="C69" s="6"/>
      <c r="D69" s="6"/>
      <c r="E69" s="6"/>
      <c r="F69" s="62"/>
      <c r="G69" s="63"/>
      <c r="H69" s="63"/>
      <c r="I69" s="63"/>
      <c r="J69" s="64"/>
      <c r="K69" s="64"/>
    </row>
    <row r="70" spans="1:11" ht="12" customHeight="1">
      <c r="A70" s="7" t="s">
        <v>75</v>
      </c>
      <c r="B70" s="27" t="s">
        <v>50</v>
      </c>
      <c r="C70" s="4">
        <f>C71</f>
        <v>250</v>
      </c>
      <c r="D70" s="4">
        <f>D71</f>
        <v>250</v>
      </c>
      <c r="E70" s="4">
        <f>E71</f>
        <v>73.3</v>
      </c>
      <c r="F70" s="4">
        <f>F71</f>
        <v>0</v>
      </c>
      <c r="G70" s="5">
        <f>E70/C70</f>
        <v>0.2932</v>
      </c>
      <c r="H70" s="16" t="s">
        <v>14</v>
      </c>
      <c r="I70" s="16" t="s">
        <v>14</v>
      </c>
      <c r="J70" s="64">
        <f>E70/C70</f>
        <v>0.2932</v>
      </c>
      <c r="K70" s="64">
        <f>E70/D70</f>
        <v>0.2932</v>
      </c>
    </row>
    <row r="71" spans="1:11" ht="12" customHeight="1">
      <c r="A71" s="60" t="s">
        <v>49</v>
      </c>
      <c r="B71" s="66"/>
      <c r="C71" s="6">
        <v>250</v>
      </c>
      <c r="D71" s="6">
        <v>250</v>
      </c>
      <c r="E71" s="6">
        <v>73.3</v>
      </c>
      <c r="F71" s="62"/>
      <c r="G71" s="63"/>
      <c r="H71" s="64"/>
      <c r="I71" s="64"/>
      <c r="J71" s="64">
        <f>E71/C71</f>
        <v>0.2932</v>
      </c>
      <c r="K71" s="64">
        <f>E71/D71</f>
        <v>0.2932</v>
      </c>
    </row>
    <row r="72" spans="1:11" ht="12" customHeight="1">
      <c r="A72" s="7" t="s">
        <v>87</v>
      </c>
      <c r="B72" s="27" t="s">
        <v>88</v>
      </c>
      <c r="C72" s="12">
        <f>C73</f>
        <v>230.1</v>
      </c>
      <c r="D72" s="12">
        <f>D73</f>
        <v>230.1</v>
      </c>
      <c r="E72" s="4">
        <f>E73</f>
        <v>0</v>
      </c>
      <c r="F72" s="77"/>
      <c r="G72" s="30"/>
      <c r="H72" s="15"/>
      <c r="I72" s="15"/>
      <c r="J72" s="64">
        <f>E72/C72</f>
        <v>0</v>
      </c>
      <c r="K72" s="64">
        <f>E72/D72</f>
        <v>0</v>
      </c>
    </row>
    <row r="73" spans="1:11" ht="12" customHeight="1">
      <c r="A73" s="60" t="s">
        <v>49</v>
      </c>
      <c r="B73" s="66"/>
      <c r="C73" s="6">
        <v>230.1</v>
      </c>
      <c r="D73" s="6">
        <v>230.1</v>
      </c>
      <c r="E73" s="6"/>
      <c r="F73" s="62"/>
      <c r="G73" s="63"/>
      <c r="H73" s="64"/>
      <c r="I73" s="64"/>
      <c r="J73" s="64">
        <f>E73/C73</f>
        <v>0</v>
      </c>
      <c r="K73" s="64">
        <f>E73/D73</f>
        <v>0</v>
      </c>
    </row>
    <row r="74" spans="1:11" ht="12" customHeight="1">
      <c r="A74" s="7" t="s">
        <v>105</v>
      </c>
      <c r="B74" s="76" t="s">
        <v>25</v>
      </c>
      <c r="C74" s="6"/>
      <c r="D74" s="6"/>
      <c r="E74" s="4">
        <v>0</v>
      </c>
      <c r="F74" s="77"/>
      <c r="G74" s="30"/>
      <c r="H74" s="15"/>
      <c r="I74" s="15"/>
      <c r="J74" s="64"/>
      <c r="K74" s="64"/>
    </row>
    <row r="75" spans="1:11" ht="12" customHeight="1">
      <c r="A75" s="60" t="s">
        <v>45</v>
      </c>
      <c r="B75" s="66"/>
      <c r="C75" s="6"/>
      <c r="D75" s="6"/>
      <c r="E75" s="6">
        <v>0</v>
      </c>
      <c r="F75" s="62"/>
      <c r="G75" s="63"/>
      <c r="H75" s="64"/>
      <c r="I75" s="64"/>
      <c r="J75" s="64"/>
      <c r="K75" s="64"/>
    </row>
    <row r="76" spans="1:11" ht="12.75">
      <c r="A76" s="116" t="s">
        <v>26</v>
      </c>
      <c r="B76" s="117"/>
      <c r="C76" s="13">
        <f>C66+C70+C72+C74</f>
        <v>3031.2999999999997</v>
      </c>
      <c r="D76" s="13">
        <f aca="true" t="shared" si="8" ref="D76:I76">D66+D70+D72+D74</f>
        <v>3031.2999999999997</v>
      </c>
      <c r="E76" s="13">
        <f t="shared" si="8"/>
        <v>406.8</v>
      </c>
      <c r="F76" s="13">
        <f t="shared" si="8"/>
        <v>0</v>
      </c>
      <c r="G76" s="13">
        <f t="shared" si="8"/>
        <v>0.4239227971150831</v>
      </c>
      <c r="H76" s="13" t="e">
        <f t="shared" si="8"/>
        <v>#REF!</v>
      </c>
      <c r="I76" s="13" t="e">
        <f t="shared" si="8"/>
        <v>#REF!</v>
      </c>
      <c r="J76" s="26">
        <f aca="true" t="shared" si="9" ref="J76:J95">E76/C76</f>
        <v>0.13419984824992578</v>
      </c>
      <c r="K76" s="26">
        <f aca="true" t="shared" si="10" ref="K76:K95">E76/D76</f>
        <v>0.13419984824992578</v>
      </c>
    </row>
    <row r="77" spans="1:11" ht="16.5">
      <c r="A77" s="118" t="s">
        <v>51</v>
      </c>
      <c r="B77" s="119"/>
      <c r="C77" s="17">
        <f aca="true" t="shared" si="11" ref="C77:I77">C78+C79+C80+C81+C82+C83+C84+C85+C86</f>
        <v>50691.1</v>
      </c>
      <c r="D77" s="17">
        <f t="shared" si="11"/>
        <v>50691.1</v>
      </c>
      <c r="E77" s="17">
        <f t="shared" si="11"/>
        <v>4906</v>
      </c>
      <c r="F77" s="17">
        <f t="shared" si="11"/>
        <v>0</v>
      </c>
      <c r="G77" s="17">
        <f t="shared" si="11"/>
        <v>0.5818287281626027</v>
      </c>
      <c r="H77" s="17" t="e">
        <f t="shared" si="11"/>
        <v>#REF!</v>
      </c>
      <c r="I77" s="17" t="e">
        <f t="shared" si="11"/>
        <v>#REF!</v>
      </c>
      <c r="J77" s="75">
        <f t="shared" si="9"/>
        <v>0.09678227538956542</v>
      </c>
      <c r="K77" s="75">
        <f t="shared" si="10"/>
        <v>0.09678227538956542</v>
      </c>
    </row>
    <row r="78" spans="1:11" ht="12.75">
      <c r="A78" s="60" t="s">
        <v>41</v>
      </c>
      <c r="B78" s="57"/>
      <c r="C78" s="4">
        <f aca="true" t="shared" si="12" ref="C78:F81">C6+C16+C26+C36+C46+C56</f>
        <v>3838.8</v>
      </c>
      <c r="D78" s="4">
        <f t="shared" si="12"/>
        <v>3838.8</v>
      </c>
      <c r="E78" s="4">
        <f t="shared" si="12"/>
        <v>251.5</v>
      </c>
      <c r="F78" s="4">
        <f t="shared" si="12"/>
        <v>0</v>
      </c>
      <c r="G78" s="30">
        <f>E78/C78</f>
        <v>0.06551526518703761</v>
      </c>
      <c r="H78" s="5" t="e">
        <f>E78/#REF!</f>
        <v>#REF!</v>
      </c>
      <c r="I78" s="5" t="e">
        <f>E78/#REF!</f>
        <v>#REF!</v>
      </c>
      <c r="J78" s="15">
        <f t="shared" si="9"/>
        <v>0.06551526518703761</v>
      </c>
      <c r="K78" s="16">
        <f t="shared" si="10"/>
        <v>0.06551526518703761</v>
      </c>
    </row>
    <row r="79" spans="1:11" ht="12.75">
      <c r="A79" s="60" t="s">
        <v>42</v>
      </c>
      <c r="B79" s="57"/>
      <c r="C79" s="4">
        <f t="shared" si="12"/>
        <v>1609.3</v>
      </c>
      <c r="D79" s="4">
        <f t="shared" si="12"/>
        <v>1609.3</v>
      </c>
      <c r="E79" s="4">
        <f t="shared" si="12"/>
        <v>119.79999999999998</v>
      </c>
      <c r="F79" s="4">
        <f t="shared" si="12"/>
        <v>0</v>
      </c>
      <c r="G79" s="30">
        <f>E79/C79</f>
        <v>0.07444230410737587</v>
      </c>
      <c r="H79" s="5" t="e">
        <f>E79/#REF!</f>
        <v>#REF!</v>
      </c>
      <c r="I79" s="5" t="e">
        <f>E79/#REF!</f>
        <v>#REF!</v>
      </c>
      <c r="J79" s="15">
        <f t="shared" si="9"/>
        <v>0.07444230410737587</v>
      </c>
      <c r="K79" s="16">
        <f t="shared" si="10"/>
        <v>0.07444230410737587</v>
      </c>
    </row>
    <row r="80" spans="1:11" ht="12.75">
      <c r="A80" s="60" t="s">
        <v>43</v>
      </c>
      <c r="B80" s="57"/>
      <c r="C80" s="4">
        <f t="shared" si="12"/>
        <v>3513.2</v>
      </c>
      <c r="D80" s="4">
        <f t="shared" si="12"/>
        <v>3513.2</v>
      </c>
      <c r="E80" s="4">
        <f t="shared" si="12"/>
        <v>239.4</v>
      </c>
      <c r="F80" s="4">
        <f t="shared" si="12"/>
        <v>0</v>
      </c>
      <c r="G80" s="30">
        <f>E80/C80</f>
        <v>0.06814300352954572</v>
      </c>
      <c r="H80" s="5" t="e">
        <f>E80/#REF!</f>
        <v>#REF!</v>
      </c>
      <c r="I80" s="5" t="e">
        <f>E80/#REF!</f>
        <v>#REF!</v>
      </c>
      <c r="J80" s="15">
        <f t="shared" si="9"/>
        <v>0.06814300352954572</v>
      </c>
      <c r="K80" s="16">
        <f t="shared" si="10"/>
        <v>0.06814300352954572</v>
      </c>
    </row>
    <row r="81" spans="1:11" ht="12.75">
      <c r="A81" s="60" t="s">
        <v>44</v>
      </c>
      <c r="B81" s="57"/>
      <c r="C81" s="4">
        <f t="shared" si="12"/>
        <v>3255.8999999999996</v>
      </c>
      <c r="D81" s="4">
        <f t="shared" si="12"/>
        <v>3255.8999999999996</v>
      </c>
      <c r="E81" s="4">
        <f t="shared" si="12"/>
        <v>252.7</v>
      </c>
      <c r="F81" s="4">
        <f t="shared" si="12"/>
        <v>0</v>
      </c>
      <c r="G81" s="30">
        <f>E81/C81</f>
        <v>0.07761294880063885</v>
      </c>
      <c r="H81" s="5" t="e">
        <f>E81/#REF!</f>
        <v>#REF!</v>
      </c>
      <c r="I81" s="5" t="e">
        <f>E81/#REF!</f>
        <v>#REF!</v>
      </c>
      <c r="J81" s="15">
        <f t="shared" si="9"/>
        <v>0.07761294880063885</v>
      </c>
      <c r="K81" s="16">
        <f t="shared" si="10"/>
        <v>0.07761294880063885</v>
      </c>
    </row>
    <row r="82" spans="1:11" ht="12.75">
      <c r="A82" s="60" t="s">
        <v>45</v>
      </c>
      <c r="B82" s="57"/>
      <c r="C82" s="4">
        <f aca="true" t="shared" si="13" ref="C82:I82">C10+C20+C30+C40+C50+C60+C75</f>
        <v>1562.8999999999999</v>
      </c>
      <c r="D82" s="4">
        <f t="shared" si="13"/>
        <v>1562.8999999999999</v>
      </c>
      <c r="E82" s="4">
        <f t="shared" si="13"/>
        <v>139.5</v>
      </c>
      <c r="F82" s="4">
        <f t="shared" si="13"/>
        <v>0</v>
      </c>
      <c r="G82" s="4">
        <f t="shared" si="13"/>
        <v>0</v>
      </c>
      <c r="H82" s="4">
        <f t="shared" si="13"/>
        <v>0</v>
      </c>
      <c r="I82" s="4">
        <f t="shared" si="13"/>
        <v>0</v>
      </c>
      <c r="J82" s="15">
        <f t="shared" si="9"/>
        <v>0.0892571501695566</v>
      </c>
      <c r="K82" s="16">
        <f t="shared" si="10"/>
        <v>0.0892571501695566</v>
      </c>
    </row>
    <row r="83" spans="1:11" ht="12.75">
      <c r="A83" s="60" t="s">
        <v>46</v>
      </c>
      <c r="B83" s="57"/>
      <c r="C83" s="4">
        <f aca="true" t="shared" si="14" ref="C83:F85">C11+C21+C31+C41+C51+C61</f>
        <v>4576.200000000001</v>
      </c>
      <c r="D83" s="4">
        <f t="shared" si="14"/>
        <v>4576.200000000001</v>
      </c>
      <c r="E83" s="4">
        <f t="shared" si="14"/>
        <v>558.3</v>
      </c>
      <c r="F83" s="4">
        <f t="shared" si="14"/>
        <v>0</v>
      </c>
      <c r="G83" s="30">
        <f>E83/C83</f>
        <v>0.12200078667890386</v>
      </c>
      <c r="H83" s="5" t="e">
        <f>E83/#REF!</f>
        <v>#REF!</v>
      </c>
      <c r="I83" s="5" t="e">
        <f>E83/#REF!</f>
        <v>#REF!</v>
      </c>
      <c r="J83" s="15">
        <f t="shared" si="9"/>
        <v>0.12200078667890386</v>
      </c>
      <c r="K83" s="16">
        <f t="shared" si="10"/>
        <v>0.12200078667890386</v>
      </c>
    </row>
    <row r="84" spans="1:11" ht="12.75">
      <c r="A84" s="60" t="s">
        <v>47</v>
      </c>
      <c r="B84" s="57"/>
      <c r="C84" s="4">
        <f t="shared" si="14"/>
        <v>2129.4</v>
      </c>
      <c r="D84" s="4">
        <f t="shared" si="14"/>
        <v>2129.4</v>
      </c>
      <c r="E84" s="4">
        <f t="shared" si="14"/>
        <v>166.4</v>
      </c>
      <c r="F84" s="4">
        <f t="shared" si="14"/>
        <v>0</v>
      </c>
      <c r="G84" s="30">
        <f>E84/C84</f>
        <v>0.07814407814407814</v>
      </c>
      <c r="H84" s="5" t="e">
        <f>E84/#REF!</f>
        <v>#REF!</v>
      </c>
      <c r="I84" s="5" t="e">
        <f>E84/#REF!</f>
        <v>#REF!</v>
      </c>
      <c r="J84" s="15">
        <f t="shared" si="9"/>
        <v>0.07814407814407814</v>
      </c>
      <c r="K84" s="16">
        <f t="shared" si="10"/>
        <v>0.07814407814407814</v>
      </c>
    </row>
    <row r="85" spans="1:11" ht="12.75">
      <c r="A85" s="60" t="s">
        <v>48</v>
      </c>
      <c r="B85" s="57"/>
      <c r="C85" s="4">
        <f t="shared" si="14"/>
        <v>3102</v>
      </c>
      <c r="D85" s="4">
        <f t="shared" si="14"/>
        <v>3102</v>
      </c>
      <c r="E85" s="4">
        <f t="shared" si="14"/>
        <v>297.70000000000005</v>
      </c>
      <c r="F85" s="4">
        <f t="shared" si="14"/>
        <v>0</v>
      </c>
      <c r="G85" s="30">
        <f>E85/C85</f>
        <v>0.09597034171502258</v>
      </c>
      <c r="H85" s="5" t="e">
        <f>E85/#REF!</f>
        <v>#REF!</v>
      </c>
      <c r="I85" s="5" t="e">
        <f>E85/#REF!</f>
        <v>#REF!</v>
      </c>
      <c r="J85" s="15">
        <f t="shared" si="9"/>
        <v>0.09597034171502258</v>
      </c>
      <c r="K85" s="16">
        <f t="shared" si="10"/>
        <v>0.09597034171502258</v>
      </c>
    </row>
    <row r="86" spans="1:11" ht="12.75">
      <c r="A86" s="60" t="s">
        <v>49</v>
      </c>
      <c r="B86" s="57"/>
      <c r="C86" s="4">
        <f>C14+C24+C34+C44+C54+C64+C67+C71+C73</f>
        <v>27103.399999999998</v>
      </c>
      <c r="D86" s="4">
        <f>D14+D24+D34+D44+D54+D64+D67+D71+D73</f>
        <v>27103.399999999998</v>
      </c>
      <c r="E86" s="4">
        <f>E14+E24+E34+E44+E54+E64+E67+E71+E73+E69</f>
        <v>2880.7000000000003</v>
      </c>
      <c r="F86" s="4">
        <f>F14+F24+F34+F44+F54+F64+F67+F71+F73</f>
        <v>0</v>
      </c>
      <c r="G86" s="4">
        <f>G14+G24+G34+G44+G54+G64+G67+G71+G73</f>
        <v>0</v>
      </c>
      <c r="H86" s="4">
        <f>H14+H24+H34+H44+H54+H64+H67+H71+H73</f>
        <v>0</v>
      </c>
      <c r="I86" s="4">
        <f>I14+I24+I34+I44+I54+I64+I67+I71+I73</f>
        <v>0</v>
      </c>
      <c r="J86" s="15">
        <f t="shared" si="9"/>
        <v>0.10628555826944223</v>
      </c>
      <c r="K86" s="16">
        <f t="shared" si="10"/>
        <v>0.10628555826944223</v>
      </c>
    </row>
    <row r="87" spans="1:11" ht="15.75" customHeight="1">
      <c r="A87" s="19" t="s">
        <v>94</v>
      </c>
      <c r="B87" s="1" t="s">
        <v>52</v>
      </c>
      <c r="C87" s="4">
        <f>C88+C89+C90+C91+C92+C93+C94+C95+C96</f>
        <v>29593.1</v>
      </c>
      <c r="D87" s="4">
        <f>D88+D89+D90+D91+D92+D93+D94+D95+D96</f>
        <v>29593.1</v>
      </c>
      <c r="E87" s="4">
        <f>E88+E89+E90+E91+E92+E93+E94+E95+E96</f>
        <v>4980.3</v>
      </c>
      <c r="F87" s="4">
        <f>F88+F89+F90+F91+F92+F93+F94+F95+F96</f>
        <v>0</v>
      </c>
      <c r="G87" s="5">
        <f>E87/C87</f>
        <v>0.16829260875001267</v>
      </c>
      <c r="H87" s="16" t="e">
        <f>E87/#REF!</f>
        <v>#REF!</v>
      </c>
      <c r="I87" s="16" t="e">
        <f>E87/#REF!</f>
        <v>#REF!</v>
      </c>
      <c r="J87" s="15">
        <f t="shared" si="9"/>
        <v>0.16829260875001267</v>
      </c>
      <c r="K87" s="16">
        <f t="shared" si="10"/>
        <v>0.16829260875001267</v>
      </c>
    </row>
    <row r="88" spans="1:11" ht="12.75">
      <c r="A88" s="60" t="s">
        <v>41</v>
      </c>
      <c r="B88" s="57"/>
      <c r="C88" s="6">
        <v>4944</v>
      </c>
      <c r="D88" s="6">
        <v>4944</v>
      </c>
      <c r="E88" s="6">
        <v>848.1</v>
      </c>
      <c r="F88" s="6"/>
      <c r="G88" s="63"/>
      <c r="H88" s="64"/>
      <c r="I88" s="64"/>
      <c r="J88" s="64">
        <f t="shared" si="9"/>
        <v>0.17154126213592233</v>
      </c>
      <c r="K88" s="64">
        <f t="shared" si="10"/>
        <v>0.17154126213592233</v>
      </c>
    </row>
    <row r="89" spans="1:11" ht="15" customHeight="1">
      <c r="A89" s="60" t="s">
        <v>42</v>
      </c>
      <c r="B89" s="57"/>
      <c r="C89" s="6">
        <v>2987.1</v>
      </c>
      <c r="D89" s="6">
        <v>2987.1</v>
      </c>
      <c r="E89" s="6">
        <v>497.9</v>
      </c>
      <c r="F89" s="6"/>
      <c r="G89" s="63"/>
      <c r="H89" s="64"/>
      <c r="I89" s="64"/>
      <c r="J89" s="64">
        <f t="shared" si="9"/>
        <v>0.1666834053094975</v>
      </c>
      <c r="K89" s="64">
        <f t="shared" si="10"/>
        <v>0.1666834053094975</v>
      </c>
    </row>
    <row r="90" spans="1:11" ht="12.75">
      <c r="A90" s="60" t="s">
        <v>43</v>
      </c>
      <c r="B90" s="57"/>
      <c r="C90" s="6">
        <v>3682.7</v>
      </c>
      <c r="D90" s="6">
        <v>3682.7</v>
      </c>
      <c r="E90" s="6">
        <v>637.8</v>
      </c>
      <c r="F90" s="6"/>
      <c r="G90" s="63"/>
      <c r="H90" s="64"/>
      <c r="I90" s="64"/>
      <c r="J90" s="64">
        <f t="shared" si="9"/>
        <v>0.1731881499986423</v>
      </c>
      <c r="K90" s="64">
        <f t="shared" si="10"/>
        <v>0.1731881499986423</v>
      </c>
    </row>
    <row r="91" spans="1:11" ht="12.75">
      <c r="A91" s="60" t="s">
        <v>44</v>
      </c>
      <c r="B91" s="57"/>
      <c r="C91" s="6">
        <v>2508.2</v>
      </c>
      <c r="D91" s="6">
        <v>2508.2</v>
      </c>
      <c r="E91" s="6">
        <v>418</v>
      </c>
      <c r="F91" s="6"/>
      <c r="G91" s="63"/>
      <c r="H91" s="64"/>
      <c r="I91" s="64"/>
      <c r="J91" s="64">
        <f t="shared" si="9"/>
        <v>0.1666533769236903</v>
      </c>
      <c r="K91" s="64">
        <f t="shared" si="10"/>
        <v>0.1666533769236903</v>
      </c>
    </row>
    <row r="92" spans="1:11" ht="12.75">
      <c r="A92" s="60" t="s">
        <v>45</v>
      </c>
      <c r="B92" s="57"/>
      <c r="C92" s="6">
        <v>3827</v>
      </c>
      <c r="D92" s="6">
        <v>3827</v>
      </c>
      <c r="E92" s="6">
        <v>638</v>
      </c>
      <c r="F92" s="6"/>
      <c r="G92" s="63"/>
      <c r="H92" s="64"/>
      <c r="I92" s="64"/>
      <c r="J92" s="64">
        <f t="shared" si="9"/>
        <v>0.1667102168800627</v>
      </c>
      <c r="K92" s="64">
        <f t="shared" si="10"/>
        <v>0.1667102168800627</v>
      </c>
    </row>
    <row r="93" spans="1:11" ht="12.75">
      <c r="A93" s="60" t="s">
        <v>46</v>
      </c>
      <c r="B93" s="57"/>
      <c r="C93" s="6">
        <v>3243.3</v>
      </c>
      <c r="D93" s="6">
        <v>3243.3</v>
      </c>
      <c r="E93" s="6">
        <v>540.5</v>
      </c>
      <c r="F93" s="6"/>
      <c r="G93" s="63"/>
      <c r="H93" s="64"/>
      <c r="I93" s="64"/>
      <c r="J93" s="64">
        <f t="shared" si="9"/>
        <v>0.16665125026978694</v>
      </c>
      <c r="K93" s="64">
        <f t="shared" si="10"/>
        <v>0.16665125026978694</v>
      </c>
    </row>
    <row r="94" spans="1:11" ht="13.5" customHeight="1">
      <c r="A94" s="60" t="s">
        <v>47</v>
      </c>
      <c r="B94" s="57"/>
      <c r="C94" s="6">
        <v>3629.6</v>
      </c>
      <c r="D94" s="6">
        <v>3629.6</v>
      </c>
      <c r="E94" s="6">
        <v>604.9</v>
      </c>
      <c r="F94" s="6"/>
      <c r="G94" s="63"/>
      <c r="H94" s="64"/>
      <c r="I94" s="64"/>
      <c r="J94" s="64">
        <f t="shared" si="9"/>
        <v>0.1666574829182279</v>
      </c>
      <c r="K94" s="64">
        <f t="shared" si="10"/>
        <v>0.1666574829182279</v>
      </c>
    </row>
    <row r="95" spans="1:11" ht="14.25" customHeight="1">
      <c r="A95" s="60" t="s">
        <v>48</v>
      </c>
      <c r="B95" s="57"/>
      <c r="C95" s="6">
        <v>4771.2</v>
      </c>
      <c r="D95" s="6">
        <v>4771.2</v>
      </c>
      <c r="E95" s="6">
        <v>795.1</v>
      </c>
      <c r="F95" s="6"/>
      <c r="G95" s="63"/>
      <c r="H95" s="64"/>
      <c r="I95" s="64"/>
      <c r="J95" s="64">
        <f t="shared" si="9"/>
        <v>0.16664570757880617</v>
      </c>
      <c r="K95" s="64">
        <f t="shared" si="10"/>
        <v>0.16664570757880617</v>
      </c>
    </row>
    <row r="96" spans="1:11" ht="12.75">
      <c r="A96" s="72" t="s">
        <v>49</v>
      </c>
      <c r="B96" s="57"/>
      <c r="C96" s="6"/>
      <c r="D96" s="6"/>
      <c r="E96" s="6"/>
      <c r="F96" s="62"/>
      <c r="G96" s="63"/>
      <c r="H96" s="64"/>
      <c r="I96" s="64"/>
      <c r="J96" s="64"/>
      <c r="K96" s="64"/>
    </row>
    <row r="97" spans="1:11" ht="110.25">
      <c r="A97" s="19" t="s">
        <v>95</v>
      </c>
      <c r="B97" s="1" t="s">
        <v>53</v>
      </c>
      <c r="C97" s="4">
        <f>C98+C99+C100+C101+C102+C103+C104+C105+C106</f>
        <v>1250.6000000000001</v>
      </c>
      <c r="D97" s="4">
        <f>D98+D99+D100+D101+D102+D103+D104+D105+D106</f>
        <v>1250.6000000000001</v>
      </c>
      <c r="E97" s="4">
        <f>E98+E99+E100+E101+E102+E103+E104+E105+E106</f>
        <v>312.7</v>
      </c>
      <c r="F97" s="4">
        <f>F98+F99+F100+F101+F102+F103+F104+F105+F106</f>
        <v>0</v>
      </c>
      <c r="G97" s="5">
        <f>E97/C97</f>
        <v>0.2500399808092115</v>
      </c>
      <c r="H97" s="5" t="e">
        <f>E97/#REF!</f>
        <v>#REF!</v>
      </c>
      <c r="I97" s="5" t="e">
        <f>E97/#REF!</f>
        <v>#REF!</v>
      </c>
      <c r="J97" s="15">
        <f aca="true" t="shared" si="15" ref="J97:J107">E97/C97</f>
        <v>0.2500399808092115</v>
      </c>
      <c r="K97" s="16">
        <f aca="true" t="shared" si="16" ref="K97:K107">E97/D97</f>
        <v>0.2500399808092115</v>
      </c>
    </row>
    <row r="98" spans="1:11" ht="12.75">
      <c r="A98" s="60" t="s">
        <v>41</v>
      </c>
      <c r="B98" s="57"/>
      <c r="C98" s="6">
        <v>96.2</v>
      </c>
      <c r="D98" s="6">
        <v>96.2</v>
      </c>
      <c r="E98" s="6">
        <v>24.1</v>
      </c>
      <c r="F98" s="62"/>
      <c r="G98" s="63"/>
      <c r="H98" s="63"/>
      <c r="I98" s="63"/>
      <c r="J98" s="64">
        <f t="shared" si="15"/>
        <v>0.2505197505197505</v>
      </c>
      <c r="K98" s="64">
        <f t="shared" si="16"/>
        <v>0.2505197505197505</v>
      </c>
    </row>
    <row r="99" spans="1:249" s="9" customFormat="1" ht="12" customHeight="1">
      <c r="A99" s="60" t="s">
        <v>42</v>
      </c>
      <c r="B99" s="57"/>
      <c r="C99" s="6">
        <v>96.2</v>
      </c>
      <c r="D99" s="6">
        <v>96.2</v>
      </c>
      <c r="E99" s="6">
        <v>24.1</v>
      </c>
      <c r="F99" s="62"/>
      <c r="G99" s="63"/>
      <c r="H99" s="63"/>
      <c r="I99" s="63"/>
      <c r="J99" s="64">
        <f t="shared" si="15"/>
        <v>0.2505197505197505</v>
      </c>
      <c r="K99" s="64">
        <f t="shared" si="16"/>
        <v>0.2505197505197505</v>
      </c>
      <c r="L99" s="55"/>
      <c r="M99" s="55"/>
      <c r="N99" s="55"/>
      <c r="O99" s="55"/>
      <c r="P99" s="55"/>
      <c r="Q99" s="55"/>
      <c r="R99" s="55"/>
      <c r="S99" s="55"/>
      <c r="T99" s="55"/>
      <c r="U99" s="55"/>
      <c r="V99" s="55"/>
      <c r="W99" s="55"/>
      <c r="X99" s="55"/>
      <c r="Y99" s="55"/>
      <c r="Z99" s="55"/>
      <c r="AA99" s="55"/>
      <c r="AB99" s="55"/>
      <c r="AC99" s="55"/>
      <c r="AD99" s="55"/>
      <c r="AE99" s="55"/>
      <c r="AF99" s="55"/>
      <c r="AG99" s="55"/>
      <c r="AH99" s="55"/>
      <c r="AI99" s="55"/>
      <c r="AJ99" s="55"/>
      <c r="AK99" s="55"/>
      <c r="AL99" s="55"/>
      <c r="AM99" s="55"/>
      <c r="AN99" s="55"/>
      <c r="AO99" s="55"/>
      <c r="AP99" s="55"/>
      <c r="AQ99" s="55"/>
      <c r="AR99" s="55"/>
      <c r="AS99" s="55"/>
      <c r="AT99" s="55"/>
      <c r="AU99" s="55"/>
      <c r="AV99" s="55"/>
      <c r="AW99" s="55"/>
      <c r="AX99" s="55"/>
      <c r="AY99" s="55"/>
      <c r="AZ99" s="55"/>
      <c r="BA99" s="55"/>
      <c r="BB99" s="55"/>
      <c r="BC99" s="55"/>
      <c r="BD99" s="55"/>
      <c r="BE99" s="55"/>
      <c r="BF99" s="55"/>
      <c r="BG99" s="55"/>
      <c r="BH99" s="55"/>
      <c r="BI99" s="55"/>
      <c r="BJ99" s="55"/>
      <c r="BK99" s="55"/>
      <c r="BL99" s="55"/>
      <c r="BM99" s="55"/>
      <c r="BN99" s="55"/>
      <c r="BO99" s="55"/>
      <c r="BP99" s="55"/>
      <c r="BQ99" s="55"/>
      <c r="BR99" s="55"/>
      <c r="BS99" s="55"/>
      <c r="BT99" s="55"/>
      <c r="BU99" s="55"/>
      <c r="BV99" s="55"/>
      <c r="BW99" s="55"/>
      <c r="BX99" s="55"/>
      <c r="BY99" s="55"/>
      <c r="BZ99" s="55"/>
      <c r="CA99" s="55"/>
      <c r="CB99" s="55"/>
      <c r="CC99" s="55"/>
      <c r="CD99" s="55"/>
      <c r="CE99" s="55"/>
      <c r="CF99" s="55"/>
      <c r="CG99" s="55"/>
      <c r="CH99" s="55"/>
      <c r="CI99" s="55"/>
      <c r="CJ99" s="55"/>
      <c r="CK99" s="55"/>
      <c r="CL99" s="55"/>
      <c r="CM99" s="55"/>
      <c r="CN99" s="55"/>
      <c r="CO99" s="55"/>
      <c r="CP99" s="55"/>
      <c r="CQ99" s="55"/>
      <c r="CR99" s="55"/>
      <c r="CS99" s="55"/>
      <c r="CT99" s="55"/>
      <c r="CU99" s="55"/>
      <c r="CV99" s="55"/>
      <c r="CW99" s="55"/>
      <c r="CX99" s="55"/>
      <c r="CY99" s="55"/>
      <c r="CZ99" s="55"/>
      <c r="DA99" s="55"/>
      <c r="DB99" s="55"/>
      <c r="DC99" s="55"/>
      <c r="DD99" s="55"/>
      <c r="DE99" s="55"/>
      <c r="DF99" s="55"/>
      <c r="DG99" s="55"/>
      <c r="DH99" s="55"/>
      <c r="DI99" s="55"/>
      <c r="DJ99" s="55"/>
      <c r="DK99" s="55"/>
      <c r="DL99" s="55"/>
      <c r="DM99" s="55"/>
      <c r="DN99" s="55"/>
      <c r="DO99" s="55"/>
      <c r="DP99" s="55"/>
      <c r="DQ99" s="55"/>
      <c r="DR99" s="55"/>
      <c r="DS99" s="55"/>
      <c r="DT99" s="55"/>
      <c r="DU99" s="55"/>
      <c r="DV99" s="55"/>
      <c r="DW99" s="55"/>
      <c r="DX99" s="55"/>
      <c r="DY99" s="55"/>
      <c r="DZ99" s="55"/>
      <c r="EA99" s="55"/>
      <c r="EB99" s="55"/>
      <c r="EC99" s="55"/>
      <c r="ED99" s="55"/>
      <c r="EE99" s="55"/>
      <c r="EF99" s="55"/>
      <c r="EG99" s="55"/>
      <c r="EH99" s="55"/>
      <c r="EI99" s="55"/>
      <c r="EJ99" s="55"/>
      <c r="EK99" s="55"/>
      <c r="EL99" s="55"/>
      <c r="EM99" s="55"/>
      <c r="EN99" s="55"/>
      <c r="EO99" s="55"/>
      <c r="EP99" s="55"/>
      <c r="EQ99" s="55"/>
      <c r="ER99" s="55"/>
      <c r="ES99" s="55"/>
      <c r="ET99" s="55"/>
      <c r="EU99" s="55"/>
      <c r="EV99" s="55"/>
      <c r="EW99" s="55"/>
      <c r="EX99" s="55"/>
      <c r="EY99" s="55"/>
      <c r="EZ99" s="55"/>
      <c r="FA99" s="55"/>
      <c r="FB99" s="55"/>
      <c r="FC99" s="55"/>
      <c r="FD99" s="55"/>
      <c r="FE99" s="55"/>
      <c r="FF99" s="55"/>
      <c r="FG99" s="55"/>
      <c r="FH99" s="55"/>
      <c r="FI99" s="55"/>
      <c r="FJ99" s="55"/>
      <c r="FK99" s="55"/>
      <c r="FL99" s="55"/>
      <c r="FM99" s="55"/>
      <c r="FN99" s="55"/>
      <c r="FO99" s="55"/>
      <c r="FP99" s="55"/>
      <c r="FQ99" s="55"/>
      <c r="FR99" s="55"/>
      <c r="FS99" s="55"/>
      <c r="FT99" s="55"/>
      <c r="FU99" s="55"/>
      <c r="FV99" s="55"/>
      <c r="FW99" s="55"/>
      <c r="FX99" s="55"/>
      <c r="FY99" s="55"/>
      <c r="FZ99" s="55"/>
      <c r="GA99" s="55"/>
      <c r="GB99" s="55"/>
      <c r="GC99" s="55"/>
      <c r="GD99" s="55"/>
      <c r="GE99" s="55"/>
      <c r="GF99" s="55"/>
      <c r="GG99" s="55"/>
      <c r="GH99" s="55"/>
      <c r="GI99" s="55"/>
      <c r="GJ99" s="55"/>
      <c r="GK99" s="55"/>
      <c r="GL99" s="55"/>
      <c r="GM99" s="55"/>
      <c r="GN99" s="55"/>
      <c r="GO99" s="55"/>
      <c r="GP99" s="55"/>
      <c r="GQ99" s="55"/>
      <c r="GR99" s="55"/>
      <c r="GS99" s="55"/>
      <c r="GT99" s="55"/>
      <c r="GU99" s="55"/>
      <c r="GV99" s="55"/>
      <c r="GW99" s="55"/>
      <c r="GX99" s="55"/>
      <c r="GY99" s="55"/>
      <c r="GZ99" s="55"/>
      <c r="HA99" s="55"/>
      <c r="HB99" s="55"/>
      <c r="HC99" s="55"/>
      <c r="HD99" s="55"/>
      <c r="HE99" s="55"/>
      <c r="HF99" s="55"/>
      <c r="HG99" s="55"/>
      <c r="HH99" s="55"/>
      <c r="HI99" s="55"/>
      <c r="HJ99" s="55"/>
      <c r="HK99" s="55"/>
      <c r="HL99" s="55"/>
      <c r="HM99" s="55"/>
      <c r="HN99" s="55"/>
      <c r="HO99" s="55"/>
      <c r="HP99" s="55"/>
      <c r="HQ99" s="55"/>
      <c r="HR99" s="55"/>
      <c r="HS99" s="55"/>
      <c r="HT99" s="55"/>
      <c r="HU99" s="55"/>
      <c r="HV99" s="55"/>
      <c r="HW99" s="55"/>
      <c r="HX99" s="55"/>
      <c r="HY99" s="55"/>
      <c r="HZ99" s="55"/>
      <c r="IA99" s="55"/>
      <c r="IB99" s="55"/>
      <c r="IC99" s="55"/>
      <c r="ID99" s="55"/>
      <c r="IE99" s="55"/>
      <c r="IF99" s="55"/>
      <c r="IG99" s="55"/>
      <c r="IH99" s="55"/>
      <c r="II99" s="55"/>
      <c r="IJ99" s="55"/>
      <c r="IK99" s="55"/>
      <c r="IL99" s="55"/>
      <c r="IM99" s="55"/>
      <c r="IN99" s="55"/>
      <c r="IO99" s="55"/>
    </row>
    <row r="100" spans="1:249" s="9" customFormat="1" ht="13.5" customHeight="1">
      <c r="A100" s="60" t="s">
        <v>43</v>
      </c>
      <c r="B100" s="57"/>
      <c r="C100" s="6">
        <v>96.2</v>
      </c>
      <c r="D100" s="6">
        <v>96.2</v>
      </c>
      <c r="E100" s="6">
        <v>24</v>
      </c>
      <c r="F100" s="62"/>
      <c r="G100" s="63"/>
      <c r="H100" s="63"/>
      <c r="I100" s="63"/>
      <c r="J100" s="64">
        <f t="shared" si="15"/>
        <v>0.24948024948024947</v>
      </c>
      <c r="K100" s="64">
        <f t="shared" si="16"/>
        <v>0.24948024948024947</v>
      </c>
      <c r="L100" s="55"/>
      <c r="M100" s="55"/>
      <c r="N100" s="55"/>
      <c r="O100" s="55"/>
      <c r="P100" s="55"/>
      <c r="Q100" s="55"/>
      <c r="R100" s="55"/>
      <c r="S100" s="55"/>
      <c r="T100" s="55"/>
      <c r="U100" s="55"/>
      <c r="V100" s="55"/>
      <c r="W100" s="55"/>
      <c r="X100" s="55"/>
      <c r="Y100" s="55"/>
      <c r="Z100" s="55"/>
      <c r="AA100" s="55"/>
      <c r="AB100" s="55"/>
      <c r="AC100" s="55"/>
      <c r="AD100" s="55"/>
      <c r="AE100" s="55"/>
      <c r="AF100" s="55"/>
      <c r="AG100" s="55"/>
      <c r="AH100" s="55"/>
      <c r="AI100" s="55"/>
      <c r="AJ100" s="55"/>
      <c r="AK100" s="55"/>
      <c r="AL100" s="55"/>
      <c r="AM100" s="55"/>
      <c r="AN100" s="55"/>
      <c r="AO100" s="55"/>
      <c r="AP100" s="55"/>
      <c r="AQ100" s="55"/>
      <c r="AR100" s="55"/>
      <c r="AS100" s="55"/>
      <c r="AT100" s="55"/>
      <c r="AU100" s="55"/>
      <c r="AV100" s="55"/>
      <c r="AW100" s="55"/>
      <c r="AX100" s="55"/>
      <c r="AY100" s="55"/>
      <c r="AZ100" s="55"/>
      <c r="BA100" s="55"/>
      <c r="BB100" s="55"/>
      <c r="BC100" s="55"/>
      <c r="BD100" s="55"/>
      <c r="BE100" s="55"/>
      <c r="BF100" s="55"/>
      <c r="BG100" s="55"/>
      <c r="BH100" s="55"/>
      <c r="BI100" s="55"/>
      <c r="BJ100" s="55"/>
      <c r="BK100" s="55"/>
      <c r="BL100" s="55"/>
      <c r="BM100" s="55"/>
      <c r="BN100" s="55"/>
      <c r="BO100" s="55"/>
      <c r="BP100" s="55"/>
      <c r="BQ100" s="55"/>
      <c r="BR100" s="55"/>
      <c r="BS100" s="55"/>
      <c r="BT100" s="55"/>
      <c r="BU100" s="55"/>
      <c r="BV100" s="55"/>
      <c r="BW100" s="55"/>
      <c r="BX100" s="55"/>
      <c r="BY100" s="55"/>
      <c r="BZ100" s="55"/>
      <c r="CA100" s="55"/>
      <c r="CB100" s="55"/>
      <c r="CC100" s="55"/>
      <c r="CD100" s="55"/>
      <c r="CE100" s="55"/>
      <c r="CF100" s="55"/>
      <c r="CG100" s="55"/>
      <c r="CH100" s="55"/>
      <c r="CI100" s="55"/>
      <c r="CJ100" s="55"/>
      <c r="CK100" s="55"/>
      <c r="CL100" s="55"/>
      <c r="CM100" s="55"/>
      <c r="CN100" s="55"/>
      <c r="CO100" s="55"/>
      <c r="CP100" s="55"/>
      <c r="CQ100" s="55"/>
      <c r="CR100" s="55"/>
      <c r="CS100" s="55"/>
      <c r="CT100" s="55"/>
      <c r="CU100" s="55"/>
      <c r="CV100" s="55"/>
      <c r="CW100" s="55"/>
      <c r="CX100" s="55"/>
      <c r="CY100" s="55"/>
      <c r="CZ100" s="55"/>
      <c r="DA100" s="55"/>
      <c r="DB100" s="55"/>
      <c r="DC100" s="55"/>
      <c r="DD100" s="55"/>
      <c r="DE100" s="55"/>
      <c r="DF100" s="55"/>
      <c r="DG100" s="55"/>
      <c r="DH100" s="55"/>
      <c r="DI100" s="55"/>
      <c r="DJ100" s="55"/>
      <c r="DK100" s="55"/>
      <c r="DL100" s="55"/>
      <c r="DM100" s="55"/>
      <c r="DN100" s="55"/>
      <c r="DO100" s="55"/>
      <c r="DP100" s="55"/>
      <c r="DQ100" s="55"/>
      <c r="DR100" s="55"/>
      <c r="DS100" s="55"/>
      <c r="DT100" s="55"/>
      <c r="DU100" s="55"/>
      <c r="DV100" s="55"/>
      <c r="DW100" s="55"/>
      <c r="DX100" s="55"/>
      <c r="DY100" s="55"/>
      <c r="DZ100" s="55"/>
      <c r="EA100" s="55"/>
      <c r="EB100" s="55"/>
      <c r="EC100" s="55"/>
      <c r="ED100" s="55"/>
      <c r="EE100" s="55"/>
      <c r="EF100" s="55"/>
      <c r="EG100" s="55"/>
      <c r="EH100" s="55"/>
      <c r="EI100" s="55"/>
      <c r="EJ100" s="55"/>
      <c r="EK100" s="55"/>
      <c r="EL100" s="55"/>
      <c r="EM100" s="55"/>
      <c r="EN100" s="55"/>
      <c r="EO100" s="55"/>
      <c r="EP100" s="55"/>
      <c r="EQ100" s="55"/>
      <c r="ER100" s="55"/>
      <c r="ES100" s="55"/>
      <c r="ET100" s="55"/>
      <c r="EU100" s="55"/>
      <c r="EV100" s="55"/>
      <c r="EW100" s="55"/>
      <c r="EX100" s="55"/>
      <c r="EY100" s="55"/>
      <c r="EZ100" s="55"/>
      <c r="FA100" s="55"/>
      <c r="FB100" s="55"/>
      <c r="FC100" s="55"/>
      <c r="FD100" s="55"/>
      <c r="FE100" s="55"/>
      <c r="FF100" s="55"/>
      <c r="FG100" s="55"/>
      <c r="FH100" s="55"/>
      <c r="FI100" s="55"/>
      <c r="FJ100" s="55"/>
      <c r="FK100" s="55"/>
      <c r="FL100" s="55"/>
      <c r="FM100" s="55"/>
      <c r="FN100" s="55"/>
      <c r="FO100" s="55"/>
      <c r="FP100" s="55"/>
      <c r="FQ100" s="55"/>
      <c r="FR100" s="55"/>
      <c r="FS100" s="55"/>
      <c r="FT100" s="55"/>
      <c r="FU100" s="55"/>
      <c r="FV100" s="55"/>
      <c r="FW100" s="55"/>
      <c r="FX100" s="55"/>
      <c r="FY100" s="55"/>
      <c r="FZ100" s="55"/>
      <c r="GA100" s="55"/>
      <c r="GB100" s="55"/>
      <c r="GC100" s="55"/>
      <c r="GD100" s="55"/>
      <c r="GE100" s="55"/>
      <c r="GF100" s="55"/>
      <c r="GG100" s="55"/>
      <c r="GH100" s="55"/>
      <c r="GI100" s="55"/>
      <c r="GJ100" s="55"/>
      <c r="GK100" s="55"/>
      <c r="GL100" s="55"/>
      <c r="GM100" s="55"/>
      <c r="GN100" s="55"/>
      <c r="GO100" s="55"/>
      <c r="GP100" s="55"/>
      <c r="GQ100" s="55"/>
      <c r="GR100" s="55"/>
      <c r="GS100" s="55"/>
      <c r="GT100" s="55"/>
      <c r="GU100" s="55"/>
      <c r="GV100" s="55"/>
      <c r="GW100" s="55"/>
      <c r="GX100" s="55"/>
      <c r="GY100" s="55"/>
      <c r="GZ100" s="55"/>
      <c r="HA100" s="55"/>
      <c r="HB100" s="55"/>
      <c r="HC100" s="55"/>
      <c r="HD100" s="55"/>
      <c r="HE100" s="55"/>
      <c r="HF100" s="55"/>
      <c r="HG100" s="55"/>
      <c r="HH100" s="55"/>
      <c r="HI100" s="55"/>
      <c r="HJ100" s="55"/>
      <c r="HK100" s="55"/>
      <c r="HL100" s="55"/>
      <c r="HM100" s="55"/>
      <c r="HN100" s="55"/>
      <c r="HO100" s="55"/>
      <c r="HP100" s="55"/>
      <c r="HQ100" s="55"/>
      <c r="HR100" s="55"/>
      <c r="HS100" s="55"/>
      <c r="HT100" s="55"/>
      <c r="HU100" s="55"/>
      <c r="HV100" s="55"/>
      <c r="HW100" s="55"/>
      <c r="HX100" s="55"/>
      <c r="HY100" s="55"/>
      <c r="HZ100" s="55"/>
      <c r="IA100" s="55"/>
      <c r="IB100" s="55"/>
      <c r="IC100" s="55"/>
      <c r="ID100" s="55"/>
      <c r="IE100" s="55"/>
      <c r="IF100" s="55"/>
      <c r="IG100" s="55"/>
      <c r="IH100" s="55"/>
      <c r="II100" s="55"/>
      <c r="IJ100" s="55"/>
      <c r="IK100" s="55"/>
      <c r="IL100" s="55"/>
      <c r="IM100" s="55"/>
      <c r="IN100" s="55"/>
      <c r="IO100" s="55"/>
    </row>
    <row r="101" spans="1:249" s="9" customFormat="1" ht="12.75">
      <c r="A101" s="60" t="s">
        <v>44</v>
      </c>
      <c r="B101" s="57"/>
      <c r="C101" s="6">
        <v>96.2</v>
      </c>
      <c r="D101" s="6">
        <v>96.2</v>
      </c>
      <c r="E101" s="6">
        <v>24.1</v>
      </c>
      <c r="F101" s="62"/>
      <c r="G101" s="63"/>
      <c r="H101" s="63"/>
      <c r="I101" s="63"/>
      <c r="J101" s="64">
        <f t="shared" si="15"/>
        <v>0.2505197505197505</v>
      </c>
      <c r="K101" s="64">
        <f t="shared" si="16"/>
        <v>0.2505197505197505</v>
      </c>
      <c r="L101" s="55"/>
      <c r="M101" s="55"/>
      <c r="N101" s="55"/>
      <c r="O101" s="55"/>
      <c r="P101" s="55"/>
      <c r="Q101" s="55"/>
      <c r="R101" s="55"/>
      <c r="S101" s="55"/>
      <c r="T101" s="55"/>
      <c r="U101" s="55"/>
      <c r="V101" s="55"/>
      <c r="W101" s="55"/>
      <c r="X101" s="55"/>
      <c r="Y101" s="55"/>
      <c r="Z101" s="55"/>
      <c r="AA101" s="55"/>
      <c r="AB101" s="55"/>
      <c r="AC101" s="55"/>
      <c r="AD101" s="55"/>
      <c r="AE101" s="55"/>
      <c r="AF101" s="55"/>
      <c r="AG101" s="55"/>
      <c r="AH101" s="55"/>
      <c r="AI101" s="55"/>
      <c r="AJ101" s="55"/>
      <c r="AK101" s="55"/>
      <c r="AL101" s="55"/>
      <c r="AM101" s="55"/>
      <c r="AN101" s="55"/>
      <c r="AO101" s="55"/>
      <c r="AP101" s="55"/>
      <c r="AQ101" s="55"/>
      <c r="AR101" s="55"/>
      <c r="AS101" s="55"/>
      <c r="AT101" s="55"/>
      <c r="AU101" s="55"/>
      <c r="AV101" s="55"/>
      <c r="AW101" s="55"/>
      <c r="AX101" s="55"/>
      <c r="AY101" s="55"/>
      <c r="AZ101" s="55"/>
      <c r="BA101" s="55"/>
      <c r="BB101" s="55"/>
      <c r="BC101" s="55"/>
      <c r="BD101" s="55"/>
      <c r="BE101" s="55"/>
      <c r="BF101" s="55"/>
      <c r="BG101" s="55"/>
      <c r="BH101" s="55"/>
      <c r="BI101" s="55"/>
      <c r="BJ101" s="55"/>
      <c r="BK101" s="55"/>
      <c r="BL101" s="55"/>
      <c r="BM101" s="55"/>
      <c r="BN101" s="55"/>
      <c r="BO101" s="55"/>
      <c r="BP101" s="55"/>
      <c r="BQ101" s="55"/>
      <c r="BR101" s="55"/>
      <c r="BS101" s="55"/>
      <c r="BT101" s="55"/>
      <c r="BU101" s="55"/>
      <c r="BV101" s="55"/>
      <c r="BW101" s="55"/>
      <c r="BX101" s="55"/>
      <c r="BY101" s="55"/>
      <c r="BZ101" s="55"/>
      <c r="CA101" s="55"/>
      <c r="CB101" s="55"/>
      <c r="CC101" s="55"/>
      <c r="CD101" s="55"/>
      <c r="CE101" s="55"/>
      <c r="CF101" s="55"/>
      <c r="CG101" s="55"/>
      <c r="CH101" s="55"/>
      <c r="CI101" s="55"/>
      <c r="CJ101" s="55"/>
      <c r="CK101" s="55"/>
      <c r="CL101" s="55"/>
      <c r="CM101" s="55"/>
      <c r="CN101" s="55"/>
      <c r="CO101" s="55"/>
      <c r="CP101" s="55"/>
      <c r="CQ101" s="55"/>
      <c r="CR101" s="55"/>
      <c r="CS101" s="55"/>
      <c r="CT101" s="55"/>
      <c r="CU101" s="55"/>
      <c r="CV101" s="55"/>
      <c r="CW101" s="55"/>
      <c r="CX101" s="55"/>
      <c r="CY101" s="55"/>
      <c r="CZ101" s="55"/>
      <c r="DA101" s="55"/>
      <c r="DB101" s="55"/>
      <c r="DC101" s="55"/>
      <c r="DD101" s="55"/>
      <c r="DE101" s="55"/>
      <c r="DF101" s="55"/>
      <c r="DG101" s="55"/>
      <c r="DH101" s="55"/>
      <c r="DI101" s="55"/>
      <c r="DJ101" s="55"/>
      <c r="DK101" s="55"/>
      <c r="DL101" s="55"/>
      <c r="DM101" s="55"/>
      <c r="DN101" s="55"/>
      <c r="DO101" s="55"/>
      <c r="DP101" s="55"/>
      <c r="DQ101" s="55"/>
      <c r="DR101" s="55"/>
      <c r="DS101" s="55"/>
      <c r="DT101" s="55"/>
      <c r="DU101" s="55"/>
      <c r="DV101" s="55"/>
      <c r="DW101" s="55"/>
      <c r="DX101" s="55"/>
      <c r="DY101" s="55"/>
      <c r="DZ101" s="55"/>
      <c r="EA101" s="55"/>
      <c r="EB101" s="55"/>
      <c r="EC101" s="55"/>
      <c r="ED101" s="55"/>
      <c r="EE101" s="55"/>
      <c r="EF101" s="55"/>
      <c r="EG101" s="55"/>
      <c r="EH101" s="55"/>
      <c r="EI101" s="55"/>
      <c r="EJ101" s="55"/>
      <c r="EK101" s="55"/>
      <c r="EL101" s="55"/>
      <c r="EM101" s="55"/>
      <c r="EN101" s="55"/>
      <c r="EO101" s="55"/>
      <c r="EP101" s="55"/>
      <c r="EQ101" s="55"/>
      <c r="ER101" s="55"/>
      <c r="ES101" s="55"/>
      <c r="ET101" s="55"/>
      <c r="EU101" s="55"/>
      <c r="EV101" s="55"/>
      <c r="EW101" s="55"/>
      <c r="EX101" s="55"/>
      <c r="EY101" s="55"/>
      <c r="EZ101" s="55"/>
      <c r="FA101" s="55"/>
      <c r="FB101" s="55"/>
      <c r="FC101" s="55"/>
      <c r="FD101" s="55"/>
      <c r="FE101" s="55"/>
      <c r="FF101" s="55"/>
      <c r="FG101" s="55"/>
      <c r="FH101" s="55"/>
      <c r="FI101" s="55"/>
      <c r="FJ101" s="55"/>
      <c r="FK101" s="55"/>
      <c r="FL101" s="55"/>
      <c r="FM101" s="55"/>
      <c r="FN101" s="55"/>
      <c r="FO101" s="55"/>
      <c r="FP101" s="55"/>
      <c r="FQ101" s="55"/>
      <c r="FR101" s="55"/>
      <c r="FS101" s="55"/>
      <c r="FT101" s="55"/>
      <c r="FU101" s="55"/>
      <c r="FV101" s="55"/>
      <c r="FW101" s="55"/>
      <c r="FX101" s="55"/>
      <c r="FY101" s="55"/>
      <c r="FZ101" s="55"/>
      <c r="GA101" s="55"/>
      <c r="GB101" s="55"/>
      <c r="GC101" s="55"/>
      <c r="GD101" s="55"/>
      <c r="GE101" s="55"/>
      <c r="GF101" s="55"/>
      <c r="GG101" s="55"/>
      <c r="GH101" s="55"/>
      <c r="GI101" s="55"/>
      <c r="GJ101" s="55"/>
      <c r="GK101" s="55"/>
      <c r="GL101" s="55"/>
      <c r="GM101" s="55"/>
      <c r="GN101" s="55"/>
      <c r="GO101" s="55"/>
      <c r="GP101" s="55"/>
      <c r="GQ101" s="55"/>
      <c r="GR101" s="55"/>
      <c r="GS101" s="55"/>
      <c r="GT101" s="55"/>
      <c r="GU101" s="55"/>
      <c r="GV101" s="55"/>
      <c r="GW101" s="55"/>
      <c r="GX101" s="55"/>
      <c r="GY101" s="55"/>
      <c r="GZ101" s="55"/>
      <c r="HA101" s="55"/>
      <c r="HB101" s="55"/>
      <c r="HC101" s="55"/>
      <c r="HD101" s="55"/>
      <c r="HE101" s="55"/>
      <c r="HF101" s="55"/>
      <c r="HG101" s="55"/>
      <c r="HH101" s="55"/>
      <c r="HI101" s="55"/>
      <c r="HJ101" s="55"/>
      <c r="HK101" s="55"/>
      <c r="HL101" s="55"/>
      <c r="HM101" s="55"/>
      <c r="HN101" s="55"/>
      <c r="HO101" s="55"/>
      <c r="HP101" s="55"/>
      <c r="HQ101" s="55"/>
      <c r="HR101" s="55"/>
      <c r="HS101" s="55"/>
      <c r="HT101" s="55"/>
      <c r="HU101" s="55"/>
      <c r="HV101" s="55"/>
      <c r="HW101" s="55"/>
      <c r="HX101" s="55"/>
      <c r="HY101" s="55"/>
      <c r="HZ101" s="55"/>
      <c r="IA101" s="55"/>
      <c r="IB101" s="55"/>
      <c r="IC101" s="55"/>
      <c r="ID101" s="55"/>
      <c r="IE101" s="55"/>
      <c r="IF101" s="55"/>
      <c r="IG101" s="55"/>
      <c r="IH101" s="55"/>
      <c r="II101" s="55"/>
      <c r="IJ101" s="55"/>
      <c r="IK101" s="55"/>
      <c r="IL101" s="55"/>
      <c r="IM101" s="55"/>
      <c r="IN101" s="55"/>
      <c r="IO101" s="55"/>
    </row>
    <row r="102" spans="1:249" s="9" customFormat="1" ht="12.75">
      <c r="A102" s="60" t="s">
        <v>45</v>
      </c>
      <c r="B102" s="57"/>
      <c r="C102" s="6">
        <v>96.2</v>
      </c>
      <c r="D102" s="6">
        <v>96.2</v>
      </c>
      <c r="E102" s="6">
        <v>24</v>
      </c>
      <c r="F102" s="62"/>
      <c r="G102" s="63"/>
      <c r="H102" s="63"/>
      <c r="I102" s="63"/>
      <c r="J102" s="64">
        <f t="shared" si="15"/>
        <v>0.24948024948024947</v>
      </c>
      <c r="K102" s="64">
        <f t="shared" si="16"/>
        <v>0.24948024948024947</v>
      </c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55"/>
      <c r="AA102" s="55"/>
      <c r="AB102" s="55"/>
      <c r="AC102" s="55"/>
      <c r="AD102" s="55"/>
      <c r="AE102" s="55"/>
      <c r="AF102" s="55"/>
      <c r="AG102" s="55"/>
      <c r="AH102" s="55"/>
      <c r="AI102" s="55"/>
      <c r="AJ102" s="55"/>
      <c r="AK102" s="55"/>
      <c r="AL102" s="55"/>
      <c r="AM102" s="55"/>
      <c r="AN102" s="55"/>
      <c r="AO102" s="55"/>
      <c r="AP102" s="55"/>
      <c r="AQ102" s="55"/>
      <c r="AR102" s="55"/>
      <c r="AS102" s="55"/>
      <c r="AT102" s="55"/>
      <c r="AU102" s="55"/>
      <c r="AV102" s="55"/>
      <c r="AW102" s="55"/>
      <c r="AX102" s="55"/>
      <c r="AY102" s="55"/>
      <c r="AZ102" s="55"/>
      <c r="BA102" s="55"/>
      <c r="BB102" s="55"/>
      <c r="BC102" s="55"/>
      <c r="BD102" s="55"/>
      <c r="BE102" s="55"/>
      <c r="BF102" s="55"/>
      <c r="BG102" s="55"/>
      <c r="BH102" s="55"/>
      <c r="BI102" s="55"/>
      <c r="BJ102" s="55"/>
      <c r="BK102" s="55"/>
      <c r="BL102" s="55"/>
      <c r="BM102" s="55"/>
      <c r="BN102" s="55"/>
      <c r="BO102" s="55"/>
      <c r="BP102" s="55"/>
      <c r="BQ102" s="55"/>
      <c r="BR102" s="55"/>
      <c r="BS102" s="55"/>
      <c r="BT102" s="55"/>
      <c r="BU102" s="55"/>
      <c r="BV102" s="55"/>
      <c r="BW102" s="55"/>
      <c r="BX102" s="55"/>
      <c r="BY102" s="55"/>
      <c r="BZ102" s="55"/>
      <c r="CA102" s="55"/>
      <c r="CB102" s="55"/>
      <c r="CC102" s="55"/>
      <c r="CD102" s="55"/>
      <c r="CE102" s="55"/>
      <c r="CF102" s="55"/>
      <c r="CG102" s="55"/>
      <c r="CH102" s="55"/>
      <c r="CI102" s="55"/>
      <c r="CJ102" s="55"/>
      <c r="CK102" s="55"/>
      <c r="CL102" s="55"/>
      <c r="CM102" s="55"/>
      <c r="CN102" s="55"/>
      <c r="CO102" s="55"/>
      <c r="CP102" s="55"/>
      <c r="CQ102" s="55"/>
      <c r="CR102" s="55"/>
      <c r="CS102" s="55"/>
      <c r="CT102" s="55"/>
      <c r="CU102" s="55"/>
      <c r="CV102" s="55"/>
      <c r="CW102" s="55"/>
      <c r="CX102" s="55"/>
      <c r="CY102" s="55"/>
      <c r="CZ102" s="55"/>
      <c r="DA102" s="55"/>
      <c r="DB102" s="55"/>
      <c r="DC102" s="55"/>
      <c r="DD102" s="55"/>
      <c r="DE102" s="55"/>
      <c r="DF102" s="55"/>
      <c r="DG102" s="55"/>
      <c r="DH102" s="55"/>
      <c r="DI102" s="55"/>
      <c r="DJ102" s="55"/>
      <c r="DK102" s="55"/>
      <c r="DL102" s="55"/>
      <c r="DM102" s="55"/>
      <c r="DN102" s="55"/>
      <c r="DO102" s="55"/>
      <c r="DP102" s="55"/>
      <c r="DQ102" s="55"/>
      <c r="DR102" s="55"/>
      <c r="DS102" s="55"/>
      <c r="DT102" s="55"/>
      <c r="DU102" s="55"/>
      <c r="DV102" s="55"/>
      <c r="DW102" s="55"/>
      <c r="DX102" s="55"/>
      <c r="DY102" s="55"/>
      <c r="DZ102" s="55"/>
      <c r="EA102" s="55"/>
      <c r="EB102" s="55"/>
      <c r="EC102" s="55"/>
      <c r="ED102" s="55"/>
      <c r="EE102" s="55"/>
      <c r="EF102" s="55"/>
      <c r="EG102" s="55"/>
      <c r="EH102" s="55"/>
      <c r="EI102" s="55"/>
      <c r="EJ102" s="55"/>
      <c r="EK102" s="55"/>
      <c r="EL102" s="55"/>
      <c r="EM102" s="55"/>
      <c r="EN102" s="55"/>
      <c r="EO102" s="55"/>
      <c r="EP102" s="55"/>
      <c r="EQ102" s="55"/>
      <c r="ER102" s="55"/>
      <c r="ES102" s="55"/>
      <c r="ET102" s="55"/>
      <c r="EU102" s="55"/>
      <c r="EV102" s="55"/>
      <c r="EW102" s="55"/>
      <c r="EX102" s="55"/>
      <c r="EY102" s="55"/>
      <c r="EZ102" s="55"/>
      <c r="FA102" s="55"/>
      <c r="FB102" s="55"/>
      <c r="FC102" s="55"/>
      <c r="FD102" s="55"/>
      <c r="FE102" s="55"/>
      <c r="FF102" s="55"/>
      <c r="FG102" s="55"/>
      <c r="FH102" s="55"/>
      <c r="FI102" s="55"/>
      <c r="FJ102" s="55"/>
      <c r="FK102" s="55"/>
      <c r="FL102" s="55"/>
      <c r="FM102" s="55"/>
      <c r="FN102" s="55"/>
      <c r="FO102" s="55"/>
      <c r="FP102" s="55"/>
      <c r="FQ102" s="55"/>
      <c r="FR102" s="55"/>
      <c r="FS102" s="55"/>
      <c r="FT102" s="55"/>
      <c r="FU102" s="55"/>
      <c r="FV102" s="55"/>
      <c r="FW102" s="55"/>
      <c r="FX102" s="55"/>
      <c r="FY102" s="55"/>
      <c r="FZ102" s="55"/>
      <c r="GA102" s="55"/>
      <c r="GB102" s="55"/>
      <c r="GC102" s="55"/>
      <c r="GD102" s="55"/>
      <c r="GE102" s="55"/>
      <c r="GF102" s="55"/>
      <c r="GG102" s="55"/>
      <c r="GH102" s="55"/>
      <c r="GI102" s="55"/>
      <c r="GJ102" s="55"/>
      <c r="GK102" s="55"/>
      <c r="GL102" s="55"/>
      <c r="GM102" s="55"/>
      <c r="GN102" s="55"/>
      <c r="GO102" s="55"/>
      <c r="GP102" s="55"/>
      <c r="GQ102" s="55"/>
      <c r="GR102" s="55"/>
      <c r="GS102" s="55"/>
      <c r="GT102" s="55"/>
      <c r="GU102" s="55"/>
      <c r="GV102" s="55"/>
      <c r="GW102" s="55"/>
      <c r="GX102" s="55"/>
      <c r="GY102" s="55"/>
      <c r="GZ102" s="55"/>
      <c r="HA102" s="55"/>
      <c r="HB102" s="55"/>
      <c r="HC102" s="55"/>
      <c r="HD102" s="55"/>
      <c r="HE102" s="55"/>
      <c r="HF102" s="55"/>
      <c r="HG102" s="55"/>
      <c r="HH102" s="55"/>
      <c r="HI102" s="55"/>
      <c r="HJ102" s="55"/>
      <c r="HK102" s="55"/>
      <c r="HL102" s="55"/>
      <c r="HM102" s="55"/>
      <c r="HN102" s="55"/>
      <c r="HO102" s="55"/>
      <c r="HP102" s="55"/>
      <c r="HQ102" s="55"/>
      <c r="HR102" s="55"/>
      <c r="HS102" s="55"/>
      <c r="HT102" s="55"/>
      <c r="HU102" s="55"/>
      <c r="HV102" s="55"/>
      <c r="HW102" s="55"/>
      <c r="HX102" s="55"/>
      <c r="HY102" s="55"/>
      <c r="HZ102" s="55"/>
      <c r="IA102" s="55"/>
      <c r="IB102" s="55"/>
      <c r="IC102" s="55"/>
      <c r="ID102" s="55"/>
      <c r="IE102" s="55"/>
      <c r="IF102" s="55"/>
      <c r="IG102" s="55"/>
      <c r="IH102" s="55"/>
      <c r="II102" s="55"/>
      <c r="IJ102" s="55"/>
      <c r="IK102" s="55"/>
      <c r="IL102" s="55"/>
      <c r="IM102" s="55"/>
      <c r="IN102" s="55"/>
      <c r="IO102" s="55"/>
    </row>
    <row r="103" spans="1:249" s="9" customFormat="1" ht="12.75">
      <c r="A103" s="60" t="s">
        <v>46</v>
      </c>
      <c r="B103" s="57"/>
      <c r="C103" s="6">
        <v>96.2</v>
      </c>
      <c r="D103" s="6">
        <v>96.2</v>
      </c>
      <c r="E103" s="6">
        <v>24</v>
      </c>
      <c r="F103" s="62"/>
      <c r="G103" s="63"/>
      <c r="H103" s="63"/>
      <c r="I103" s="63"/>
      <c r="J103" s="64">
        <f t="shared" si="15"/>
        <v>0.24948024948024947</v>
      </c>
      <c r="K103" s="64">
        <f t="shared" si="16"/>
        <v>0.24948024948024947</v>
      </c>
      <c r="L103" s="55"/>
      <c r="M103" s="55"/>
      <c r="N103" s="55"/>
      <c r="O103" s="55"/>
      <c r="P103" s="55"/>
      <c r="Q103" s="55"/>
      <c r="R103" s="55"/>
      <c r="S103" s="55"/>
      <c r="T103" s="55"/>
      <c r="U103" s="55"/>
      <c r="V103" s="55"/>
      <c r="W103" s="55"/>
      <c r="X103" s="55"/>
      <c r="Y103" s="55"/>
      <c r="Z103" s="55"/>
      <c r="AA103" s="55"/>
      <c r="AB103" s="55"/>
      <c r="AC103" s="55"/>
      <c r="AD103" s="55"/>
      <c r="AE103" s="55"/>
      <c r="AF103" s="55"/>
      <c r="AG103" s="55"/>
      <c r="AH103" s="55"/>
      <c r="AI103" s="55"/>
      <c r="AJ103" s="55"/>
      <c r="AK103" s="55"/>
      <c r="AL103" s="55"/>
      <c r="AM103" s="55"/>
      <c r="AN103" s="55"/>
      <c r="AO103" s="55"/>
      <c r="AP103" s="55"/>
      <c r="AQ103" s="55"/>
      <c r="AR103" s="55"/>
      <c r="AS103" s="55"/>
      <c r="AT103" s="55"/>
      <c r="AU103" s="55"/>
      <c r="AV103" s="55"/>
      <c r="AW103" s="55"/>
      <c r="AX103" s="55"/>
      <c r="AY103" s="55"/>
      <c r="AZ103" s="55"/>
      <c r="BA103" s="55"/>
      <c r="BB103" s="55"/>
      <c r="BC103" s="55"/>
      <c r="BD103" s="55"/>
      <c r="BE103" s="55"/>
      <c r="BF103" s="55"/>
      <c r="BG103" s="55"/>
      <c r="BH103" s="55"/>
      <c r="BI103" s="55"/>
      <c r="BJ103" s="55"/>
      <c r="BK103" s="55"/>
      <c r="BL103" s="55"/>
      <c r="BM103" s="55"/>
      <c r="BN103" s="55"/>
      <c r="BO103" s="55"/>
      <c r="BP103" s="55"/>
      <c r="BQ103" s="55"/>
      <c r="BR103" s="55"/>
      <c r="BS103" s="55"/>
      <c r="BT103" s="55"/>
      <c r="BU103" s="55"/>
      <c r="BV103" s="55"/>
      <c r="BW103" s="55"/>
      <c r="BX103" s="55"/>
      <c r="BY103" s="55"/>
      <c r="BZ103" s="55"/>
      <c r="CA103" s="55"/>
      <c r="CB103" s="55"/>
      <c r="CC103" s="55"/>
      <c r="CD103" s="55"/>
      <c r="CE103" s="55"/>
      <c r="CF103" s="55"/>
      <c r="CG103" s="55"/>
      <c r="CH103" s="55"/>
      <c r="CI103" s="55"/>
      <c r="CJ103" s="55"/>
      <c r="CK103" s="55"/>
      <c r="CL103" s="55"/>
      <c r="CM103" s="55"/>
      <c r="CN103" s="55"/>
      <c r="CO103" s="55"/>
      <c r="CP103" s="55"/>
      <c r="CQ103" s="55"/>
      <c r="CR103" s="55"/>
      <c r="CS103" s="55"/>
      <c r="CT103" s="55"/>
      <c r="CU103" s="55"/>
      <c r="CV103" s="55"/>
      <c r="CW103" s="55"/>
      <c r="CX103" s="55"/>
      <c r="CY103" s="55"/>
      <c r="CZ103" s="55"/>
      <c r="DA103" s="55"/>
      <c r="DB103" s="55"/>
      <c r="DC103" s="55"/>
      <c r="DD103" s="55"/>
      <c r="DE103" s="55"/>
      <c r="DF103" s="55"/>
      <c r="DG103" s="55"/>
      <c r="DH103" s="55"/>
      <c r="DI103" s="55"/>
      <c r="DJ103" s="55"/>
      <c r="DK103" s="55"/>
      <c r="DL103" s="55"/>
      <c r="DM103" s="55"/>
      <c r="DN103" s="55"/>
      <c r="DO103" s="55"/>
      <c r="DP103" s="55"/>
      <c r="DQ103" s="55"/>
      <c r="DR103" s="55"/>
      <c r="DS103" s="55"/>
      <c r="DT103" s="55"/>
      <c r="DU103" s="55"/>
      <c r="DV103" s="55"/>
      <c r="DW103" s="55"/>
      <c r="DX103" s="55"/>
      <c r="DY103" s="55"/>
      <c r="DZ103" s="55"/>
      <c r="EA103" s="55"/>
      <c r="EB103" s="55"/>
      <c r="EC103" s="55"/>
      <c r="ED103" s="55"/>
      <c r="EE103" s="55"/>
      <c r="EF103" s="55"/>
      <c r="EG103" s="55"/>
      <c r="EH103" s="55"/>
      <c r="EI103" s="55"/>
      <c r="EJ103" s="55"/>
      <c r="EK103" s="55"/>
      <c r="EL103" s="55"/>
      <c r="EM103" s="55"/>
      <c r="EN103" s="55"/>
      <c r="EO103" s="55"/>
      <c r="EP103" s="55"/>
      <c r="EQ103" s="55"/>
      <c r="ER103" s="55"/>
      <c r="ES103" s="55"/>
      <c r="ET103" s="55"/>
      <c r="EU103" s="55"/>
      <c r="EV103" s="55"/>
      <c r="EW103" s="55"/>
      <c r="EX103" s="55"/>
      <c r="EY103" s="55"/>
      <c r="EZ103" s="55"/>
      <c r="FA103" s="55"/>
      <c r="FB103" s="55"/>
      <c r="FC103" s="55"/>
      <c r="FD103" s="55"/>
      <c r="FE103" s="55"/>
      <c r="FF103" s="55"/>
      <c r="FG103" s="55"/>
      <c r="FH103" s="55"/>
      <c r="FI103" s="55"/>
      <c r="FJ103" s="55"/>
      <c r="FK103" s="55"/>
      <c r="FL103" s="55"/>
      <c r="FM103" s="55"/>
      <c r="FN103" s="55"/>
      <c r="FO103" s="55"/>
      <c r="FP103" s="55"/>
      <c r="FQ103" s="55"/>
      <c r="FR103" s="55"/>
      <c r="FS103" s="55"/>
      <c r="FT103" s="55"/>
      <c r="FU103" s="55"/>
      <c r="FV103" s="55"/>
      <c r="FW103" s="55"/>
      <c r="FX103" s="55"/>
      <c r="FY103" s="55"/>
      <c r="FZ103" s="55"/>
      <c r="GA103" s="55"/>
      <c r="GB103" s="55"/>
      <c r="GC103" s="55"/>
      <c r="GD103" s="55"/>
      <c r="GE103" s="55"/>
      <c r="GF103" s="55"/>
      <c r="GG103" s="55"/>
      <c r="GH103" s="55"/>
      <c r="GI103" s="55"/>
      <c r="GJ103" s="55"/>
      <c r="GK103" s="55"/>
      <c r="GL103" s="55"/>
      <c r="GM103" s="55"/>
      <c r="GN103" s="55"/>
      <c r="GO103" s="55"/>
      <c r="GP103" s="55"/>
      <c r="GQ103" s="55"/>
      <c r="GR103" s="55"/>
      <c r="GS103" s="55"/>
      <c r="GT103" s="55"/>
      <c r="GU103" s="55"/>
      <c r="GV103" s="55"/>
      <c r="GW103" s="55"/>
      <c r="GX103" s="55"/>
      <c r="GY103" s="55"/>
      <c r="GZ103" s="55"/>
      <c r="HA103" s="55"/>
      <c r="HB103" s="55"/>
      <c r="HC103" s="55"/>
      <c r="HD103" s="55"/>
      <c r="HE103" s="55"/>
      <c r="HF103" s="55"/>
      <c r="HG103" s="55"/>
      <c r="HH103" s="55"/>
      <c r="HI103" s="55"/>
      <c r="HJ103" s="55"/>
      <c r="HK103" s="55"/>
      <c r="HL103" s="55"/>
      <c r="HM103" s="55"/>
      <c r="HN103" s="55"/>
      <c r="HO103" s="55"/>
      <c r="HP103" s="55"/>
      <c r="HQ103" s="55"/>
      <c r="HR103" s="55"/>
      <c r="HS103" s="55"/>
      <c r="HT103" s="55"/>
      <c r="HU103" s="55"/>
      <c r="HV103" s="55"/>
      <c r="HW103" s="55"/>
      <c r="HX103" s="55"/>
      <c r="HY103" s="55"/>
      <c r="HZ103" s="55"/>
      <c r="IA103" s="55"/>
      <c r="IB103" s="55"/>
      <c r="IC103" s="55"/>
      <c r="ID103" s="55"/>
      <c r="IE103" s="55"/>
      <c r="IF103" s="55"/>
      <c r="IG103" s="55"/>
      <c r="IH103" s="55"/>
      <c r="II103" s="55"/>
      <c r="IJ103" s="55"/>
      <c r="IK103" s="55"/>
      <c r="IL103" s="55"/>
      <c r="IM103" s="55"/>
      <c r="IN103" s="55"/>
      <c r="IO103" s="55"/>
    </row>
    <row r="104" spans="1:249" s="9" customFormat="1" ht="12.75">
      <c r="A104" s="60" t="s">
        <v>47</v>
      </c>
      <c r="B104" s="57"/>
      <c r="C104" s="6">
        <v>96.2</v>
      </c>
      <c r="D104" s="6">
        <v>96.2</v>
      </c>
      <c r="E104" s="6">
        <v>24.1</v>
      </c>
      <c r="F104" s="62"/>
      <c r="G104" s="63"/>
      <c r="H104" s="63"/>
      <c r="I104" s="63"/>
      <c r="J104" s="64">
        <f t="shared" si="15"/>
        <v>0.2505197505197505</v>
      </c>
      <c r="K104" s="64">
        <f t="shared" si="16"/>
        <v>0.2505197505197505</v>
      </c>
      <c r="L104" s="55"/>
      <c r="M104" s="55"/>
      <c r="N104" s="55"/>
      <c r="O104" s="55"/>
      <c r="P104" s="55"/>
      <c r="Q104" s="55"/>
      <c r="R104" s="55"/>
      <c r="S104" s="55"/>
      <c r="T104" s="55"/>
      <c r="U104" s="55"/>
      <c r="V104" s="55"/>
      <c r="W104" s="55"/>
      <c r="X104" s="55"/>
      <c r="Y104" s="55"/>
      <c r="Z104" s="55"/>
      <c r="AA104" s="55"/>
      <c r="AB104" s="55"/>
      <c r="AC104" s="55"/>
      <c r="AD104" s="55"/>
      <c r="AE104" s="55"/>
      <c r="AF104" s="55"/>
      <c r="AG104" s="55"/>
      <c r="AH104" s="55"/>
      <c r="AI104" s="55"/>
      <c r="AJ104" s="55"/>
      <c r="AK104" s="55"/>
      <c r="AL104" s="55"/>
      <c r="AM104" s="55"/>
      <c r="AN104" s="55"/>
      <c r="AO104" s="55"/>
      <c r="AP104" s="55"/>
      <c r="AQ104" s="55"/>
      <c r="AR104" s="55"/>
      <c r="AS104" s="55"/>
      <c r="AT104" s="55"/>
      <c r="AU104" s="55"/>
      <c r="AV104" s="55"/>
      <c r="AW104" s="55"/>
      <c r="AX104" s="55"/>
      <c r="AY104" s="55"/>
      <c r="AZ104" s="55"/>
      <c r="BA104" s="55"/>
      <c r="BB104" s="55"/>
      <c r="BC104" s="55"/>
      <c r="BD104" s="55"/>
      <c r="BE104" s="55"/>
      <c r="BF104" s="55"/>
      <c r="BG104" s="55"/>
      <c r="BH104" s="55"/>
      <c r="BI104" s="55"/>
      <c r="BJ104" s="55"/>
      <c r="BK104" s="55"/>
      <c r="BL104" s="55"/>
      <c r="BM104" s="55"/>
      <c r="BN104" s="55"/>
      <c r="BO104" s="55"/>
      <c r="BP104" s="55"/>
      <c r="BQ104" s="55"/>
      <c r="BR104" s="55"/>
      <c r="BS104" s="55"/>
      <c r="BT104" s="55"/>
      <c r="BU104" s="55"/>
      <c r="BV104" s="55"/>
      <c r="BW104" s="55"/>
      <c r="BX104" s="55"/>
      <c r="BY104" s="55"/>
      <c r="BZ104" s="55"/>
      <c r="CA104" s="55"/>
      <c r="CB104" s="55"/>
      <c r="CC104" s="55"/>
      <c r="CD104" s="55"/>
      <c r="CE104" s="55"/>
      <c r="CF104" s="55"/>
      <c r="CG104" s="55"/>
      <c r="CH104" s="55"/>
      <c r="CI104" s="55"/>
      <c r="CJ104" s="55"/>
      <c r="CK104" s="55"/>
      <c r="CL104" s="55"/>
      <c r="CM104" s="55"/>
      <c r="CN104" s="55"/>
      <c r="CO104" s="55"/>
      <c r="CP104" s="55"/>
      <c r="CQ104" s="55"/>
      <c r="CR104" s="55"/>
      <c r="CS104" s="55"/>
      <c r="CT104" s="55"/>
      <c r="CU104" s="55"/>
      <c r="CV104" s="55"/>
      <c r="CW104" s="55"/>
      <c r="CX104" s="55"/>
      <c r="CY104" s="55"/>
      <c r="CZ104" s="55"/>
      <c r="DA104" s="55"/>
      <c r="DB104" s="55"/>
      <c r="DC104" s="55"/>
      <c r="DD104" s="55"/>
      <c r="DE104" s="55"/>
      <c r="DF104" s="55"/>
      <c r="DG104" s="55"/>
      <c r="DH104" s="55"/>
      <c r="DI104" s="55"/>
      <c r="DJ104" s="55"/>
      <c r="DK104" s="55"/>
      <c r="DL104" s="55"/>
      <c r="DM104" s="55"/>
      <c r="DN104" s="55"/>
      <c r="DO104" s="55"/>
      <c r="DP104" s="55"/>
      <c r="DQ104" s="55"/>
      <c r="DR104" s="55"/>
      <c r="DS104" s="55"/>
      <c r="DT104" s="55"/>
      <c r="DU104" s="55"/>
      <c r="DV104" s="55"/>
      <c r="DW104" s="55"/>
      <c r="DX104" s="55"/>
      <c r="DY104" s="55"/>
      <c r="DZ104" s="55"/>
      <c r="EA104" s="55"/>
      <c r="EB104" s="55"/>
      <c r="EC104" s="55"/>
      <c r="ED104" s="55"/>
      <c r="EE104" s="55"/>
      <c r="EF104" s="55"/>
      <c r="EG104" s="55"/>
      <c r="EH104" s="55"/>
      <c r="EI104" s="55"/>
      <c r="EJ104" s="55"/>
      <c r="EK104" s="55"/>
      <c r="EL104" s="55"/>
      <c r="EM104" s="55"/>
      <c r="EN104" s="55"/>
      <c r="EO104" s="55"/>
      <c r="EP104" s="55"/>
      <c r="EQ104" s="55"/>
      <c r="ER104" s="55"/>
      <c r="ES104" s="55"/>
      <c r="ET104" s="55"/>
      <c r="EU104" s="55"/>
      <c r="EV104" s="55"/>
      <c r="EW104" s="55"/>
      <c r="EX104" s="55"/>
      <c r="EY104" s="55"/>
      <c r="EZ104" s="55"/>
      <c r="FA104" s="55"/>
      <c r="FB104" s="55"/>
      <c r="FC104" s="55"/>
      <c r="FD104" s="55"/>
      <c r="FE104" s="55"/>
      <c r="FF104" s="55"/>
      <c r="FG104" s="55"/>
      <c r="FH104" s="55"/>
      <c r="FI104" s="55"/>
      <c r="FJ104" s="55"/>
      <c r="FK104" s="55"/>
      <c r="FL104" s="55"/>
      <c r="FM104" s="55"/>
      <c r="FN104" s="55"/>
      <c r="FO104" s="55"/>
      <c r="FP104" s="55"/>
      <c r="FQ104" s="55"/>
      <c r="FR104" s="55"/>
      <c r="FS104" s="55"/>
      <c r="FT104" s="55"/>
      <c r="FU104" s="55"/>
      <c r="FV104" s="55"/>
      <c r="FW104" s="55"/>
      <c r="FX104" s="55"/>
      <c r="FY104" s="55"/>
      <c r="FZ104" s="55"/>
      <c r="GA104" s="55"/>
      <c r="GB104" s="55"/>
      <c r="GC104" s="55"/>
      <c r="GD104" s="55"/>
      <c r="GE104" s="55"/>
      <c r="GF104" s="55"/>
      <c r="GG104" s="55"/>
      <c r="GH104" s="55"/>
      <c r="GI104" s="55"/>
      <c r="GJ104" s="55"/>
      <c r="GK104" s="55"/>
      <c r="GL104" s="55"/>
      <c r="GM104" s="55"/>
      <c r="GN104" s="55"/>
      <c r="GO104" s="55"/>
      <c r="GP104" s="55"/>
      <c r="GQ104" s="55"/>
      <c r="GR104" s="55"/>
      <c r="GS104" s="55"/>
      <c r="GT104" s="55"/>
      <c r="GU104" s="55"/>
      <c r="GV104" s="55"/>
      <c r="GW104" s="55"/>
      <c r="GX104" s="55"/>
      <c r="GY104" s="55"/>
      <c r="GZ104" s="55"/>
      <c r="HA104" s="55"/>
      <c r="HB104" s="55"/>
      <c r="HC104" s="55"/>
      <c r="HD104" s="55"/>
      <c r="HE104" s="55"/>
      <c r="HF104" s="55"/>
      <c r="HG104" s="55"/>
      <c r="HH104" s="55"/>
      <c r="HI104" s="55"/>
      <c r="HJ104" s="55"/>
      <c r="HK104" s="55"/>
      <c r="HL104" s="55"/>
      <c r="HM104" s="55"/>
      <c r="HN104" s="55"/>
      <c r="HO104" s="55"/>
      <c r="HP104" s="55"/>
      <c r="HQ104" s="55"/>
      <c r="HR104" s="55"/>
      <c r="HS104" s="55"/>
      <c r="HT104" s="55"/>
      <c r="HU104" s="55"/>
      <c r="HV104" s="55"/>
      <c r="HW104" s="55"/>
      <c r="HX104" s="55"/>
      <c r="HY104" s="55"/>
      <c r="HZ104" s="55"/>
      <c r="IA104" s="55"/>
      <c r="IB104" s="55"/>
      <c r="IC104" s="55"/>
      <c r="ID104" s="55"/>
      <c r="IE104" s="55"/>
      <c r="IF104" s="55"/>
      <c r="IG104" s="55"/>
      <c r="IH104" s="55"/>
      <c r="II104" s="55"/>
      <c r="IJ104" s="55"/>
      <c r="IK104" s="55"/>
      <c r="IL104" s="55"/>
      <c r="IM104" s="55"/>
      <c r="IN104" s="55"/>
      <c r="IO104" s="55"/>
    </row>
    <row r="105" spans="1:11" s="9" customFormat="1" ht="12.75">
      <c r="A105" s="60" t="s">
        <v>48</v>
      </c>
      <c r="B105" s="57"/>
      <c r="C105" s="6">
        <v>96.2</v>
      </c>
      <c r="D105" s="6">
        <v>96.2</v>
      </c>
      <c r="E105" s="6">
        <v>24</v>
      </c>
      <c r="F105" s="62"/>
      <c r="G105" s="63"/>
      <c r="H105" s="63"/>
      <c r="I105" s="63"/>
      <c r="J105" s="64">
        <f t="shared" si="15"/>
        <v>0.24948024948024947</v>
      </c>
      <c r="K105" s="64">
        <f t="shared" si="16"/>
        <v>0.24948024948024947</v>
      </c>
    </row>
    <row r="106" spans="1:11" s="9" customFormat="1" ht="12.75" customHeight="1">
      <c r="A106" s="60" t="s">
        <v>49</v>
      </c>
      <c r="B106" s="57"/>
      <c r="C106" s="29">
        <v>481</v>
      </c>
      <c r="D106" s="29">
        <v>481</v>
      </c>
      <c r="E106" s="29">
        <v>120.3</v>
      </c>
      <c r="F106" s="62"/>
      <c r="G106" s="63"/>
      <c r="H106" s="5"/>
      <c r="I106" s="5"/>
      <c r="J106" s="64">
        <f t="shared" si="15"/>
        <v>0.2501039501039501</v>
      </c>
      <c r="K106" s="64">
        <f t="shared" si="16"/>
        <v>0.2501039501039501</v>
      </c>
    </row>
    <row r="107" spans="1:11" s="9" customFormat="1" ht="12.75" customHeight="1">
      <c r="A107" s="19" t="s">
        <v>96</v>
      </c>
      <c r="B107" s="27" t="s">
        <v>76</v>
      </c>
      <c r="C107" s="4">
        <f>C108+C109+C110+C111+C112+C113+C114+C115+C116</f>
        <v>15963.4</v>
      </c>
      <c r="D107" s="4">
        <f>D108+D109+D110+D111+D112+D113+D114+D115+D116</f>
        <v>18507.6</v>
      </c>
      <c r="E107" s="4">
        <f>E108+E109+E110+E111+E112+E113+E114+E115+E116</f>
        <v>2129.9</v>
      </c>
      <c r="F107" s="12">
        <f>F108+F109+F110+F111+F112+F113+F114+F115+F116</f>
        <v>0</v>
      </c>
      <c r="G107" s="5">
        <f>E107/C107</f>
        <v>0.1334239573023291</v>
      </c>
      <c r="H107" s="16"/>
      <c r="I107" s="16"/>
      <c r="J107" s="15">
        <f t="shared" si="15"/>
        <v>0.1334239573023291</v>
      </c>
      <c r="K107" s="16">
        <f t="shared" si="16"/>
        <v>0.11508245261406126</v>
      </c>
    </row>
    <row r="108" spans="1:11" s="9" customFormat="1" ht="12.75">
      <c r="A108" s="60" t="s">
        <v>41</v>
      </c>
      <c r="B108" s="66"/>
      <c r="C108" s="67"/>
      <c r="D108" s="67"/>
      <c r="E108" s="6"/>
      <c r="F108" s="65"/>
      <c r="G108" s="94"/>
      <c r="H108" s="97"/>
      <c r="I108" s="97"/>
      <c r="J108" s="64"/>
      <c r="K108" s="64"/>
    </row>
    <row r="109" spans="1:11" s="9" customFormat="1" ht="12.75">
      <c r="A109" s="60" t="s">
        <v>42</v>
      </c>
      <c r="B109" s="66"/>
      <c r="C109" s="67">
        <v>1185.6</v>
      </c>
      <c r="D109" s="67">
        <v>1185.6</v>
      </c>
      <c r="E109" s="6">
        <v>497.6</v>
      </c>
      <c r="F109" s="65"/>
      <c r="G109" s="94"/>
      <c r="H109" s="97"/>
      <c r="I109" s="97"/>
      <c r="J109" s="64">
        <f>E109/C109</f>
        <v>0.4197031039136303</v>
      </c>
      <c r="K109" s="64">
        <f>E109/D109</f>
        <v>0.4197031039136303</v>
      </c>
    </row>
    <row r="110" spans="1:11" s="9" customFormat="1" ht="12.75">
      <c r="A110" s="60" t="s">
        <v>43</v>
      </c>
      <c r="B110" s="66"/>
      <c r="C110" s="67"/>
      <c r="D110" s="67"/>
      <c r="E110" s="6"/>
      <c r="F110" s="65"/>
      <c r="G110" s="94"/>
      <c r="H110" s="97"/>
      <c r="I110" s="97"/>
      <c r="J110" s="64"/>
      <c r="K110" s="64"/>
    </row>
    <row r="111" spans="1:11" s="9" customFormat="1" ht="12.75">
      <c r="A111" s="60" t="s">
        <v>44</v>
      </c>
      <c r="B111" s="66"/>
      <c r="C111" s="67">
        <v>1040.1</v>
      </c>
      <c r="D111" s="67">
        <v>1040.1</v>
      </c>
      <c r="E111" s="6">
        <v>693.4</v>
      </c>
      <c r="F111" s="65"/>
      <c r="G111" s="94"/>
      <c r="H111" s="97"/>
      <c r="I111" s="97"/>
      <c r="J111" s="64">
        <f>E111/C111</f>
        <v>0.6666666666666667</v>
      </c>
      <c r="K111" s="64">
        <f>E111/D111</f>
        <v>0.6666666666666667</v>
      </c>
    </row>
    <row r="112" spans="1:11" s="9" customFormat="1" ht="12.75">
      <c r="A112" s="60" t="s">
        <v>45</v>
      </c>
      <c r="B112" s="66"/>
      <c r="C112" s="67">
        <v>1443</v>
      </c>
      <c r="D112" s="67">
        <v>1443</v>
      </c>
      <c r="E112" s="67">
        <v>120.3</v>
      </c>
      <c r="F112" s="65"/>
      <c r="G112" s="94"/>
      <c r="H112" s="96"/>
      <c r="I112" s="96"/>
      <c r="J112" s="64">
        <f>E112/C112</f>
        <v>0.08336798336798337</v>
      </c>
      <c r="K112" s="64">
        <f>E112/D112</f>
        <v>0.08336798336798337</v>
      </c>
    </row>
    <row r="113" spans="1:11" s="9" customFormat="1" ht="12.75" customHeight="1">
      <c r="A113" s="60" t="s">
        <v>46</v>
      </c>
      <c r="B113" s="66"/>
      <c r="C113" s="67">
        <v>1782.3</v>
      </c>
      <c r="D113" s="67">
        <v>1782.3</v>
      </c>
      <c r="E113" s="6">
        <v>594</v>
      </c>
      <c r="F113" s="65"/>
      <c r="G113" s="94"/>
      <c r="H113" s="97"/>
      <c r="I113" s="97"/>
      <c r="J113" s="64">
        <f>E113/C113</f>
        <v>0.3332772260562195</v>
      </c>
      <c r="K113" s="64">
        <f>E113/D113</f>
        <v>0.3332772260562195</v>
      </c>
    </row>
    <row r="114" spans="1:11" s="9" customFormat="1" ht="12.75">
      <c r="A114" s="60" t="s">
        <v>47</v>
      </c>
      <c r="B114" s="66"/>
      <c r="C114" s="67"/>
      <c r="D114" s="67">
        <v>8.6</v>
      </c>
      <c r="E114" s="6"/>
      <c r="F114" s="65"/>
      <c r="G114" s="94"/>
      <c r="H114" s="97"/>
      <c r="I114" s="97"/>
      <c r="J114" s="64"/>
      <c r="K114" s="64"/>
    </row>
    <row r="115" spans="1:11" s="9" customFormat="1" ht="12.75">
      <c r="A115" s="60" t="s">
        <v>48</v>
      </c>
      <c r="B115" s="66"/>
      <c r="C115" s="67">
        <v>1347.6</v>
      </c>
      <c r="D115" s="67">
        <v>1347.6</v>
      </c>
      <c r="E115" s="6">
        <v>224.6</v>
      </c>
      <c r="F115" s="65"/>
      <c r="G115" s="94"/>
      <c r="H115" s="97"/>
      <c r="I115" s="97"/>
      <c r="J115" s="64">
        <f>E115/C115</f>
        <v>0.16666666666666669</v>
      </c>
      <c r="K115" s="64">
        <f>E115/D115</f>
        <v>0.16666666666666669</v>
      </c>
    </row>
    <row r="116" spans="1:11" s="9" customFormat="1" ht="12.75">
      <c r="A116" s="60" t="s">
        <v>49</v>
      </c>
      <c r="B116" s="66"/>
      <c r="C116" s="65">
        <v>9164.8</v>
      </c>
      <c r="D116" s="65">
        <v>11700.4</v>
      </c>
      <c r="E116" s="6"/>
      <c r="F116" s="62"/>
      <c r="G116" s="94"/>
      <c r="H116" s="97"/>
      <c r="I116" s="97"/>
      <c r="J116" s="64">
        <f>E116/C116</f>
        <v>0</v>
      </c>
      <c r="K116" s="64">
        <f>E116/D116</f>
        <v>0</v>
      </c>
    </row>
    <row r="117" spans="1:11" s="9" customFormat="1" ht="26.25">
      <c r="A117" s="19" t="s">
        <v>116</v>
      </c>
      <c r="B117" s="27" t="s">
        <v>117</v>
      </c>
      <c r="C117" s="86">
        <f>C118+C119+C120+C121+C122+C123+C124+C125+C126</f>
        <v>0</v>
      </c>
      <c r="D117" s="86">
        <f aca="true" t="shared" si="17" ref="D117:I117">D118+D119+D120+D121+D122+D123+D124+D125+D126</f>
        <v>0</v>
      </c>
      <c r="E117" s="88">
        <f t="shared" si="17"/>
        <v>0</v>
      </c>
      <c r="F117" s="86">
        <f t="shared" si="17"/>
        <v>0</v>
      </c>
      <c r="G117" s="86">
        <f t="shared" si="17"/>
        <v>0</v>
      </c>
      <c r="H117" s="86">
        <f t="shared" si="17"/>
        <v>0</v>
      </c>
      <c r="I117" s="86">
        <f t="shared" si="17"/>
        <v>0</v>
      </c>
      <c r="J117" s="15"/>
      <c r="K117" s="15"/>
    </row>
    <row r="118" spans="1:11" s="9" customFormat="1" ht="12.75">
      <c r="A118" s="60" t="s">
        <v>41</v>
      </c>
      <c r="B118" s="66"/>
      <c r="C118" s="66"/>
      <c r="D118" s="67"/>
      <c r="E118" s="6"/>
      <c r="F118" s="62"/>
      <c r="G118" s="63"/>
      <c r="H118" s="5"/>
      <c r="I118" s="5"/>
      <c r="J118" s="64"/>
      <c r="K118" s="64"/>
    </row>
    <row r="119" spans="1:11" s="9" customFormat="1" ht="12.75">
      <c r="A119" s="60" t="s">
        <v>42</v>
      </c>
      <c r="B119" s="66"/>
      <c r="C119" s="66"/>
      <c r="D119" s="67"/>
      <c r="E119" s="6"/>
      <c r="F119" s="62"/>
      <c r="G119" s="63"/>
      <c r="H119" s="5"/>
      <c r="I119" s="5"/>
      <c r="J119" s="64"/>
      <c r="K119" s="64"/>
    </row>
    <row r="120" spans="1:11" s="9" customFormat="1" ht="12.75">
      <c r="A120" s="60" t="s">
        <v>43</v>
      </c>
      <c r="B120" s="66"/>
      <c r="C120" s="66"/>
      <c r="D120" s="67"/>
      <c r="E120" s="6"/>
      <c r="F120" s="62"/>
      <c r="G120" s="63"/>
      <c r="H120" s="5"/>
      <c r="I120" s="5"/>
      <c r="J120" s="64"/>
      <c r="K120" s="64"/>
    </row>
    <row r="121" spans="1:11" s="9" customFormat="1" ht="12.75">
      <c r="A121" s="60" t="s">
        <v>44</v>
      </c>
      <c r="B121" s="66"/>
      <c r="C121" s="66"/>
      <c r="D121" s="67"/>
      <c r="E121" s="6"/>
      <c r="F121" s="62"/>
      <c r="G121" s="63"/>
      <c r="H121" s="5"/>
      <c r="I121" s="5"/>
      <c r="J121" s="64"/>
      <c r="K121" s="64"/>
    </row>
    <row r="122" spans="1:11" s="9" customFormat="1" ht="12.75">
      <c r="A122" s="60" t="s">
        <v>45</v>
      </c>
      <c r="B122" s="66"/>
      <c r="C122" s="66"/>
      <c r="D122" s="67"/>
      <c r="E122" s="6"/>
      <c r="F122" s="62"/>
      <c r="G122" s="63"/>
      <c r="H122" s="5"/>
      <c r="I122" s="5"/>
      <c r="J122" s="64"/>
      <c r="K122" s="64"/>
    </row>
    <row r="123" spans="1:11" s="9" customFormat="1" ht="12.75">
      <c r="A123" s="60" t="s">
        <v>46</v>
      </c>
      <c r="B123" s="66"/>
      <c r="C123" s="66"/>
      <c r="D123" s="67"/>
      <c r="E123" s="6"/>
      <c r="F123" s="62"/>
      <c r="G123" s="63"/>
      <c r="H123" s="5"/>
      <c r="I123" s="5"/>
      <c r="J123" s="64"/>
      <c r="K123" s="64"/>
    </row>
    <row r="124" spans="1:11" s="9" customFormat="1" ht="12.75">
      <c r="A124" s="60" t="s">
        <v>47</v>
      </c>
      <c r="B124" s="66"/>
      <c r="C124" s="66"/>
      <c r="D124" s="67"/>
      <c r="E124" s="6"/>
      <c r="F124" s="62"/>
      <c r="G124" s="63"/>
      <c r="H124" s="5"/>
      <c r="I124" s="5"/>
      <c r="J124" s="64"/>
      <c r="K124" s="64"/>
    </row>
    <row r="125" spans="1:11" s="9" customFormat="1" ht="12.75">
      <c r="A125" s="60" t="s">
        <v>48</v>
      </c>
      <c r="B125" s="66"/>
      <c r="C125" s="66"/>
      <c r="D125" s="67"/>
      <c r="E125" s="6"/>
      <c r="F125" s="62"/>
      <c r="G125" s="63"/>
      <c r="H125" s="5"/>
      <c r="I125" s="5"/>
      <c r="J125" s="64"/>
      <c r="K125" s="64"/>
    </row>
    <row r="126" spans="1:11" s="9" customFormat="1" ht="12.75">
      <c r="A126" s="60" t="s">
        <v>49</v>
      </c>
      <c r="B126" s="66"/>
      <c r="C126" s="66"/>
      <c r="D126" s="67"/>
      <c r="E126" s="6"/>
      <c r="F126" s="62"/>
      <c r="G126" s="63"/>
      <c r="H126" s="5"/>
      <c r="I126" s="5"/>
      <c r="J126" s="64"/>
      <c r="K126" s="64"/>
    </row>
    <row r="127" spans="1:249" ht="12.75">
      <c r="A127" s="112" t="s">
        <v>54</v>
      </c>
      <c r="B127" s="113"/>
      <c r="C127" s="12">
        <f>C128+C129+C130+C131+C132+C133+C134+C135+C136</f>
        <v>46807.09999999999</v>
      </c>
      <c r="D127" s="12">
        <f>D128+D129+D130+D131+D132+D133+D134+D135+D136</f>
        <v>49351.299999999996</v>
      </c>
      <c r="E127" s="4">
        <f>E128+E129+E130+E131+E132+E133+E134+E135+E136</f>
        <v>7422.900000000001</v>
      </c>
      <c r="F127" s="12">
        <f>F128+F129+F130+F131+F132+F133+F134+F135+F136</f>
        <v>0</v>
      </c>
      <c r="G127" s="30">
        <f aca="true" t="shared" si="18" ref="G127:G135">E127/C127</f>
        <v>0.15858491553631826</v>
      </c>
      <c r="H127" s="5" t="e">
        <f>E127/#REF!</f>
        <v>#REF!</v>
      </c>
      <c r="I127" s="5" t="e">
        <f>E127/#REF!</f>
        <v>#REF!</v>
      </c>
      <c r="J127" s="15">
        <f aca="true" t="shared" si="19" ref="J127:J146">E127/C127</f>
        <v>0.15858491553631826</v>
      </c>
      <c r="K127" s="15">
        <f aca="true" t="shared" si="20" ref="K127:K146">E127/D127</f>
        <v>0.15040941170749303</v>
      </c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9"/>
      <c r="BL127" s="9"/>
      <c r="BM127" s="9"/>
      <c r="BN127" s="9"/>
      <c r="BO127" s="9"/>
      <c r="BP127" s="9"/>
      <c r="BQ127" s="9"/>
      <c r="BR127" s="9"/>
      <c r="BS127" s="9"/>
      <c r="BT127" s="9"/>
      <c r="BU127" s="9"/>
      <c r="BV127" s="9"/>
      <c r="BW127" s="9"/>
      <c r="BX127" s="9"/>
      <c r="BY127" s="9"/>
      <c r="BZ127" s="9"/>
      <c r="CA127" s="9"/>
      <c r="CB127" s="9"/>
      <c r="CC127" s="9"/>
      <c r="CD127" s="9"/>
      <c r="CE127" s="9"/>
      <c r="CF127" s="9"/>
      <c r="CG127" s="9"/>
      <c r="CH127" s="9"/>
      <c r="CI127" s="9"/>
      <c r="CJ127" s="9"/>
      <c r="CK127" s="9"/>
      <c r="CL127" s="9"/>
      <c r="CM127" s="9"/>
      <c r="CN127" s="9"/>
      <c r="CO127" s="9"/>
      <c r="CP127" s="9"/>
      <c r="CQ127" s="9"/>
      <c r="CR127" s="9"/>
      <c r="CS127" s="9"/>
      <c r="CT127" s="9"/>
      <c r="CU127" s="9"/>
      <c r="CV127" s="9"/>
      <c r="CW127" s="9"/>
      <c r="CX127" s="9"/>
      <c r="CY127" s="9"/>
      <c r="CZ127" s="9"/>
      <c r="DA127" s="9"/>
      <c r="DB127" s="9"/>
      <c r="DC127" s="9"/>
      <c r="DD127" s="9"/>
      <c r="DE127" s="9"/>
      <c r="DF127" s="9"/>
      <c r="DG127" s="9"/>
      <c r="DH127" s="9"/>
      <c r="DI127" s="9"/>
      <c r="DJ127" s="9"/>
      <c r="DK127" s="9"/>
      <c r="DL127" s="9"/>
      <c r="DM127" s="9"/>
      <c r="DN127" s="9"/>
      <c r="DO127" s="9"/>
      <c r="DP127" s="9"/>
      <c r="DQ127" s="9"/>
      <c r="DR127" s="9"/>
      <c r="DS127" s="9"/>
      <c r="DT127" s="9"/>
      <c r="DU127" s="9"/>
      <c r="DV127" s="9"/>
      <c r="DW127" s="9"/>
      <c r="DX127" s="9"/>
      <c r="DY127" s="9"/>
      <c r="DZ127" s="9"/>
      <c r="EA127" s="9"/>
      <c r="EB127" s="9"/>
      <c r="EC127" s="9"/>
      <c r="ED127" s="9"/>
      <c r="EE127" s="9"/>
      <c r="EF127" s="9"/>
      <c r="EG127" s="9"/>
      <c r="EH127" s="9"/>
      <c r="EI127" s="9"/>
      <c r="EJ127" s="9"/>
      <c r="EK127" s="9"/>
      <c r="EL127" s="9"/>
      <c r="EM127" s="9"/>
      <c r="EN127" s="9"/>
      <c r="EO127" s="9"/>
      <c r="EP127" s="9"/>
      <c r="EQ127" s="9"/>
      <c r="ER127" s="9"/>
      <c r="ES127" s="9"/>
      <c r="ET127" s="9"/>
      <c r="EU127" s="9"/>
      <c r="EV127" s="9"/>
      <c r="EW127" s="9"/>
      <c r="EX127" s="9"/>
      <c r="EY127" s="9"/>
      <c r="EZ127" s="9"/>
      <c r="FA127" s="9"/>
      <c r="FB127" s="9"/>
      <c r="FC127" s="9"/>
      <c r="FD127" s="9"/>
      <c r="FE127" s="9"/>
      <c r="FF127" s="9"/>
      <c r="FG127" s="9"/>
      <c r="FH127" s="9"/>
      <c r="FI127" s="9"/>
      <c r="FJ127" s="9"/>
      <c r="FK127" s="9"/>
      <c r="FL127" s="9"/>
      <c r="FM127" s="9"/>
      <c r="FN127" s="9"/>
      <c r="FO127" s="9"/>
      <c r="FP127" s="9"/>
      <c r="FQ127" s="9"/>
      <c r="FR127" s="9"/>
      <c r="FS127" s="9"/>
      <c r="FT127" s="9"/>
      <c r="FU127" s="9"/>
      <c r="FV127" s="9"/>
      <c r="FW127" s="9"/>
      <c r="FX127" s="9"/>
      <c r="FY127" s="9"/>
      <c r="FZ127" s="9"/>
      <c r="GA127" s="9"/>
      <c r="GB127" s="9"/>
      <c r="GC127" s="9"/>
      <c r="GD127" s="9"/>
      <c r="GE127" s="9"/>
      <c r="GF127" s="9"/>
      <c r="GG127" s="9"/>
      <c r="GH127" s="9"/>
      <c r="GI127" s="9"/>
      <c r="GJ127" s="9"/>
      <c r="GK127" s="9"/>
      <c r="GL127" s="9"/>
      <c r="GM127" s="9"/>
      <c r="GN127" s="9"/>
      <c r="GO127" s="9"/>
      <c r="GP127" s="9"/>
      <c r="GQ127" s="9"/>
      <c r="GR127" s="9"/>
      <c r="GS127" s="9"/>
      <c r="GT127" s="9"/>
      <c r="GU127" s="9"/>
      <c r="GV127" s="9"/>
      <c r="GW127" s="9"/>
      <c r="GX127" s="9"/>
      <c r="GY127" s="9"/>
      <c r="GZ127" s="9"/>
      <c r="HA127" s="9"/>
      <c r="HB127" s="9"/>
      <c r="HC127" s="9"/>
      <c r="HD127" s="9"/>
      <c r="HE127" s="9"/>
      <c r="HF127" s="9"/>
      <c r="HG127" s="9"/>
      <c r="HH127" s="9"/>
      <c r="HI127" s="9"/>
      <c r="HJ127" s="9"/>
      <c r="HK127" s="9"/>
      <c r="HL127" s="9"/>
      <c r="HM127" s="9"/>
      <c r="HN127" s="9"/>
      <c r="HO127" s="9"/>
      <c r="HP127" s="9"/>
      <c r="HQ127" s="9"/>
      <c r="HR127" s="9"/>
      <c r="HS127" s="9"/>
      <c r="HT127" s="9"/>
      <c r="HU127" s="9"/>
      <c r="HV127" s="9"/>
      <c r="HW127" s="9"/>
      <c r="HX127" s="9"/>
      <c r="HY127" s="9"/>
      <c r="HZ127" s="9"/>
      <c r="IA127" s="9"/>
      <c r="IB127" s="9"/>
      <c r="IC127" s="9"/>
      <c r="ID127" s="9"/>
      <c r="IE127" s="9"/>
      <c r="IF127" s="9"/>
      <c r="IG127" s="9"/>
      <c r="IH127" s="9"/>
      <c r="II127" s="9"/>
      <c r="IJ127" s="9"/>
      <c r="IK127" s="9"/>
      <c r="IL127" s="9"/>
      <c r="IM127" s="9"/>
      <c r="IN127" s="9"/>
      <c r="IO127" s="9"/>
    </row>
    <row r="128" spans="1:249" ht="12.75">
      <c r="A128" s="20" t="s">
        <v>41</v>
      </c>
      <c r="B128" s="21"/>
      <c r="C128" s="4">
        <f aca="true" t="shared" si="21" ref="C128:C136">C98+C88+C108</f>
        <v>5040.2</v>
      </c>
      <c r="D128" s="4">
        <f aca="true" t="shared" si="22" ref="D128:D136">D98+D88+D108+D118</f>
        <v>5040.2</v>
      </c>
      <c r="E128" s="4">
        <f>E98+E88+E108</f>
        <v>872.2</v>
      </c>
      <c r="F128" s="4">
        <f>F98+F88+F108</f>
        <v>0</v>
      </c>
      <c r="G128" s="30">
        <f t="shared" si="18"/>
        <v>0.1730486885441054</v>
      </c>
      <c r="H128" s="5" t="e">
        <f>E128/#REF!</f>
        <v>#REF!</v>
      </c>
      <c r="I128" s="5" t="e">
        <f>E128/#REF!</f>
        <v>#REF!</v>
      </c>
      <c r="J128" s="15">
        <f t="shared" si="19"/>
        <v>0.1730486885441054</v>
      </c>
      <c r="K128" s="16">
        <f t="shared" si="20"/>
        <v>0.1730486885441054</v>
      </c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9"/>
      <c r="BO128" s="9"/>
      <c r="BP128" s="9"/>
      <c r="BQ128" s="9"/>
      <c r="BR128" s="9"/>
      <c r="BS128" s="9"/>
      <c r="BT128" s="9"/>
      <c r="BU128" s="9"/>
      <c r="BV128" s="9"/>
      <c r="BW128" s="9"/>
      <c r="BX128" s="9"/>
      <c r="BY128" s="9"/>
      <c r="BZ128" s="9"/>
      <c r="CA128" s="9"/>
      <c r="CB128" s="9"/>
      <c r="CC128" s="9"/>
      <c r="CD128" s="9"/>
      <c r="CE128" s="9"/>
      <c r="CF128" s="9"/>
      <c r="CG128" s="9"/>
      <c r="CH128" s="9"/>
      <c r="CI128" s="9"/>
      <c r="CJ128" s="9"/>
      <c r="CK128" s="9"/>
      <c r="CL128" s="9"/>
      <c r="CM128" s="9"/>
      <c r="CN128" s="9"/>
      <c r="CO128" s="9"/>
      <c r="CP128" s="9"/>
      <c r="CQ128" s="9"/>
      <c r="CR128" s="9"/>
      <c r="CS128" s="9"/>
      <c r="CT128" s="9"/>
      <c r="CU128" s="9"/>
      <c r="CV128" s="9"/>
      <c r="CW128" s="9"/>
      <c r="CX128" s="9"/>
      <c r="CY128" s="9"/>
      <c r="CZ128" s="9"/>
      <c r="DA128" s="9"/>
      <c r="DB128" s="9"/>
      <c r="DC128" s="9"/>
      <c r="DD128" s="9"/>
      <c r="DE128" s="9"/>
      <c r="DF128" s="9"/>
      <c r="DG128" s="9"/>
      <c r="DH128" s="9"/>
      <c r="DI128" s="9"/>
      <c r="DJ128" s="9"/>
      <c r="DK128" s="9"/>
      <c r="DL128" s="9"/>
      <c r="DM128" s="9"/>
      <c r="DN128" s="9"/>
      <c r="DO128" s="9"/>
      <c r="DP128" s="9"/>
      <c r="DQ128" s="9"/>
      <c r="DR128" s="9"/>
      <c r="DS128" s="9"/>
      <c r="DT128" s="9"/>
      <c r="DU128" s="9"/>
      <c r="DV128" s="9"/>
      <c r="DW128" s="9"/>
      <c r="DX128" s="9"/>
      <c r="DY128" s="9"/>
      <c r="DZ128" s="9"/>
      <c r="EA128" s="9"/>
      <c r="EB128" s="9"/>
      <c r="EC128" s="9"/>
      <c r="ED128" s="9"/>
      <c r="EE128" s="9"/>
      <c r="EF128" s="9"/>
      <c r="EG128" s="9"/>
      <c r="EH128" s="9"/>
      <c r="EI128" s="9"/>
      <c r="EJ128" s="9"/>
      <c r="EK128" s="9"/>
      <c r="EL128" s="9"/>
      <c r="EM128" s="9"/>
      <c r="EN128" s="9"/>
      <c r="EO128" s="9"/>
      <c r="EP128" s="9"/>
      <c r="EQ128" s="9"/>
      <c r="ER128" s="9"/>
      <c r="ES128" s="9"/>
      <c r="ET128" s="9"/>
      <c r="EU128" s="9"/>
      <c r="EV128" s="9"/>
      <c r="EW128" s="9"/>
      <c r="EX128" s="9"/>
      <c r="EY128" s="9"/>
      <c r="EZ128" s="9"/>
      <c r="FA128" s="9"/>
      <c r="FB128" s="9"/>
      <c r="FC128" s="9"/>
      <c r="FD128" s="9"/>
      <c r="FE128" s="9"/>
      <c r="FF128" s="9"/>
      <c r="FG128" s="9"/>
      <c r="FH128" s="9"/>
      <c r="FI128" s="9"/>
      <c r="FJ128" s="9"/>
      <c r="FK128" s="9"/>
      <c r="FL128" s="9"/>
      <c r="FM128" s="9"/>
      <c r="FN128" s="9"/>
      <c r="FO128" s="9"/>
      <c r="FP128" s="9"/>
      <c r="FQ128" s="9"/>
      <c r="FR128" s="9"/>
      <c r="FS128" s="9"/>
      <c r="FT128" s="9"/>
      <c r="FU128" s="9"/>
      <c r="FV128" s="9"/>
      <c r="FW128" s="9"/>
      <c r="FX128" s="9"/>
      <c r="FY128" s="9"/>
      <c r="FZ128" s="9"/>
      <c r="GA128" s="9"/>
      <c r="GB128" s="9"/>
      <c r="GC128" s="9"/>
      <c r="GD128" s="9"/>
      <c r="GE128" s="9"/>
      <c r="GF128" s="9"/>
      <c r="GG128" s="9"/>
      <c r="GH128" s="9"/>
      <c r="GI128" s="9"/>
      <c r="GJ128" s="9"/>
      <c r="GK128" s="9"/>
      <c r="GL128" s="9"/>
      <c r="GM128" s="9"/>
      <c r="GN128" s="9"/>
      <c r="GO128" s="9"/>
      <c r="GP128" s="9"/>
      <c r="GQ128" s="9"/>
      <c r="GR128" s="9"/>
      <c r="GS128" s="9"/>
      <c r="GT128" s="9"/>
      <c r="GU128" s="9"/>
      <c r="GV128" s="9"/>
      <c r="GW128" s="9"/>
      <c r="GX128" s="9"/>
      <c r="GY128" s="9"/>
      <c r="GZ128" s="9"/>
      <c r="HA128" s="9"/>
      <c r="HB128" s="9"/>
      <c r="HC128" s="9"/>
      <c r="HD128" s="9"/>
      <c r="HE128" s="9"/>
      <c r="HF128" s="9"/>
      <c r="HG128" s="9"/>
      <c r="HH128" s="9"/>
      <c r="HI128" s="9"/>
      <c r="HJ128" s="9"/>
      <c r="HK128" s="9"/>
      <c r="HL128" s="9"/>
      <c r="HM128" s="9"/>
      <c r="HN128" s="9"/>
      <c r="HO128" s="9"/>
      <c r="HP128" s="9"/>
      <c r="HQ128" s="9"/>
      <c r="HR128" s="9"/>
      <c r="HS128" s="9"/>
      <c r="HT128" s="9"/>
      <c r="HU128" s="9"/>
      <c r="HV128" s="9"/>
      <c r="HW128" s="9"/>
      <c r="HX128" s="9"/>
      <c r="HY128" s="9"/>
      <c r="HZ128" s="9"/>
      <c r="IA128" s="9"/>
      <c r="IB128" s="9"/>
      <c r="IC128" s="9"/>
      <c r="ID128" s="9"/>
      <c r="IE128" s="9"/>
      <c r="IF128" s="9"/>
      <c r="IG128" s="9"/>
      <c r="IH128" s="9"/>
      <c r="II128" s="9"/>
      <c r="IJ128" s="9"/>
      <c r="IK128" s="9"/>
      <c r="IL128" s="9"/>
      <c r="IM128" s="9"/>
      <c r="IN128" s="9"/>
      <c r="IO128" s="9"/>
    </row>
    <row r="129" spans="1:249" s="90" customFormat="1" ht="16.5">
      <c r="A129" s="20" t="s">
        <v>42</v>
      </c>
      <c r="B129" s="11"/>
      <c r="C129" s="4">
        <f t="shared" si="21"/>
        <v>4268.9</v>
      </c>
      <c r="D129" s="4">
        <f t="shared" si="22"/>
        <v>4268.9</v>
      </c>
      <c r="E129" s="4">
        <f>E99+E89+E109+E119</f>
        <v>1019.6</v>
      </c>
      <c r="F129" s="4">
        <f aca="true" t="shared" si="23" ref="F129:F136">F99+F89+F109</f>
        <v>0</v>
      </c>
      <c r="G129" s="30">
        <f t="shared" si="18"/>
        <v>0.23884373023495517</v>
      </c>
      <c r="H129" s="5" t="e">
        <f>E129/#REF!</f>
        <v>#REF!</v>
      </c>
      <c r="I129" s="5" t="e">
        <f>E129/#REF!</f>
        <v>#REF!</v>
      </c>
      <c r="J129" s="15">
        <f t="shared" si="19"/>
        <v>0.23884373023495517</v>
      </c>
      <c r="K129" s="16">
        <f t="shared" si="20"/>
        <v>0.23884373023495517</v>
      </c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  <c r="BM129" s="9"/>
      <c r="BN129" s="9"/>
      <c r="BO129" s="9"/>
      <c r="BP129" s="9"/>
      <c r="BQ129" s="9"/>
      <c r="BR129" s="9"/>
      <c r="BS129" s="9"/>
      <c r="BT129" s="9"/>
      <c r="BU129" s="9"/>
      <c r="BV129" s="9"/>
      <c r="BW129" s="9"/>
      <c r="BX129" s="9"/>
      <c r="BY129" s="9"/>
      <c r="BZ129" s="9"/>
      <c r="CA129" s="9"/>
      <c r="CB129" s="9"/>
      <c r="CC129" s="9"/>
      <c r="CD129" s="9"/>
      <c r="CE129" s="9"/>
      <c r="CF129" s="9"/>
      <c r="CG129" s="9"/>
      <c r="CH129" s="9"/>
      <c r="CI129" s="9"/>
      <c r="CJ129" s="9"/>
      <c r="CK129" s="9"/>
      <c r="CL129" s="9"/>
      <c r="CM129" s="9"/>
      <c r="CN129" s="9"/>
      <c r="CO129" s="9"/>
      <c r="CP129" s="9"/>
      <c r="CQ129" s="9"/>
      <c r="CR129" s="9"/>
      <c r="CS129" s="9"/>
      <c r="CT129" s="9"/>
      <c r="CU129" s="9"/>
      <c r="CV129" s="9"/>
      <c r="CW129" s="9"/>
      <c r="CX129" s="9"/>
      <c r="CY129" s="9"/>
      <c r="CZ129" s="9"/>
      <c r="DA129" s="9"/>
      <c r="DB129" s="9"/>
      <c r="DC129" s="9"/>
      <c r="DD129" s="9"/>
      <c r="DE129" s="9"/>
      <c r="DF129" s="9"/>
      <c r="DG129" s="9"/>
      <c r="DH129" s="9"/>
      <c r="DI129" s="9"/>
      <c r="DJ129" s="9"/>
      <c r="DK129" s="9"/>
      <c r="DL129" s="9"/>
      <c r="DM129" s="9"/>
      <c r="DN129" s="9"/>
      <c r="DO129" s="9"/>
      <c r="DP129" s="9"/>
      <c r="DQ129" s="9"/>
      <c r="DR129" s="9"/>
      <c r="DS129" s="9"/>
      <c r="DT129" s="9"/>
      <c r="DU129" s="9"/>
      <c r="DV129" s="9"/>
      <c r="DW129" s="9"/>
      <c r="DX129" s="9"/>
      <c r="DY129" s="9"/>
      <c r="DZ129" s="9"/>
      <c r="EA129" s="9"/>
      <c r="EB129" s="9"/>
      <c r="EC129" s="9"/>
      <c r="ED129" s="9"/>
      <c r="EE129" s="9"/>
      <c r="EF129" s="9"/>
      <c r="EG129" s="9"/>
      <c r="EH129" s="9"/>
      <c r="EI129" s="9"/>
      <c r="EJ129" s="9"/>
      <c r="EK129" s="9"/>
      <c r="EL129" s="9"/>
      <c r="EM129" s="9"/>
      <c r="EN129" s="9"/>
      <c r="EO129" s="9"/>
      <c r="EP129" s="9"/>
      <c r="EQ129" s="9"/>
      <c r="ER129" s="9"/>
      <c r="ES129" s="9"/>
      <c r="ET129" s="9"/>
      <c r="EU129" s="9"/>
      <c r="EV129" s="9"/>
      <c r="EW129" s="9"/>
      <c r="EX129" s="9"/>
      <c r="EY129" s="9"/>
      <c r="EZ129" s="9"/>
      <c r="FA129" s="9"/>
      <c r="FB129" s="9"/>
      <c r="FC129" s="9"/>
      <c r="FD129" s="9"/>
      <c r="FE129" s="9"/>
      <c r="FF129" s="9"/>
      <c r="FG129" s="9"/>
      <c r="FH129" s="9"/>
      <c r="FI129" s="9"/>
      <c r="FJ129" s="9"/>
      <c r="FK129" s="9"/>
      <c r="FL129" s="9"/>
      <c r="FM129" s="9"/>
      <c r="FN129" s="9"/>
      <c r="FO129" s="9"/>
      <c r="FP129" s="9"/>
      <c r="FQ129" s="9"/>
      <c r="FR129" s="9"/>
      <c r="FS129" s="9"/>
      <c r="FT129" s="9"/>
      <c r="FU129" s="9"/>
      <c r="FV129" s="9"/>
      <c r="FW129" s="9"/>
      <c r="FX129" s="9"/>
      <c r="FY129" s="9"/>
      <c r="FZ129" s="9"/>
      <c r="GA129" s="9"/>
      <c r="GB129" s="9"/>
      <c r="GC129" s="9"/>
      <c r="GD129" s="9"/>
      <c r="GE129" s="9"/>
      <c r="GF129" s="9"/>
      <c r="GG129" s="9"/>
      <c r="GH129" s="9"/>
      <c r="GI129" s="9"/>
      <c r="GJ129" s="9"/>
      <c r="GK129" s="9"/>
      <c r="GL129" s="9"/>
      <c r="GM129" s="9"/>
      <c r="GN129" s="9"/>
      <c r="GO129" s="9"/>
      <c r="GP129" s="9"/>
      <c r="GQ129" s="9"/>
      <c r="GR129" s="9"/>
      <c r="GS129" s="9"/>
      <c r="GT129" s="9"/>
      <c r="GU129" s="9"/>
      <c r="GV129" s="9"/>
      <c r="GW129" s="9"/>
      <c r="GX129" s="9"/>
      <c r="GY129" s="9"/>
      <c r="GZ129" s="9"/>
      <c r="HA129" s="9"/>
      <c r="HB129" s="9"/>
      <c r="HC129" s="9"/>
      <c r="HD129" s="9"/>
      <c r="HE129" s="9"/>
      <c r="HF129" s="9"/>
      <c r="HG129" s="9"/>
      <c r="HH129" s="9"/>
      <c r="HI129" s="9"/>
      <c r="HJ129" s="9"/>
      <c r="HK129" s="9"/>
      <c r="HL129" s="9"/>
      <c r="HM129" s="9"/>
      <c r="HN129" s="9"/>
      <c r="HO129" s="9"/>
      <c r="HP129" s="9"/>
      <c r="HQ129" s="9"/>
      <c r="HR129" s="9"/>
      <c r="HS129" s="9"/>
      <c r="HT129" s="9"/>
      <c r="HU129" s="9"/>
      <c r="HV129" s="9"/>
      <c r="HW129" s="9"/>
      <c r="HX129" s="9"/>
      <c r="HY129" s="9"/>
      <c r="HZ129" s="9"/>
      <c r="IA129" s="9"/>
      <c r="IB129" s="9"/>
      <c r="IC129" s="9"/>
      <c r="ID129" s="9"/>
      <c r="IE129" s="9"/>
      <c r="IF129" s="9"/>
      <c r="IG129" s="9"/>
      <c r="IH129" s="9"/>
      <c r="II129" s="9"/>
      <c r="IJ129" s="9"/>
      <c r="IK129" s="9"/>
      <c r="IL129" s="9"/>
      <c r="IM129" s="9"/>
      <c r="IN129" s="9"/>
      <c r="IO129" s="9"/>
    </row>
    <row r="130" spans="1:249" ht="12.75">
      <c r="A130" s="20" t="s">
        <v>43</v>
      </c>
      <c r="B130" s="11"/>
      <c r="C130" s="4">
        <f t="shared" si="21"/>
        <v>3778.8999999999996</v>
      </c>
      <c r="D130" s="4">
        <f t="shared" si="22"/>
        <v>3778.8999999999996</v>
      </c>
      <c r="E130" s="4">
        <f>E100+E90+E110</f>
        <v>661.8</v>
      </c>
      <c r="F130" s="4">
        <f t="shared" si="23"/>
        <v>0</v>
      </c>
      <c r="G130" s="30">
        <f t="shared" si="18"/>
        <v>0.17513032893169972</v>
      </c>
      <c r="H130" s="5" t="e">
        <f>E130/#REF!</f>
        <v>#REF!</v>
      </c>
      <c r="I130" s="5" t="e">
        <f>E130/#REF!</f>
        <v>#REF!</v>
      </c>
      <c r="J130" s="15">
        <f t="shared" si="19"/>
        <v>0.17513032893169972</v>
      </c>
      <c r="K130" s="16">
        <f t="shared" si="20"/>
        <v>0.17513032893169972</v>
      </c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9"/>
      <c r="BM130" s="9"/>
      <c r="BN130" s="9"/>
      <c r="BO130" s="9"/>
      <c r="BP130" s="9"/>
      <c r="BQ130" s="9"/>
      <c r="BR130" s="9"/>
      <c r="BS130" s="9"/>
      <c r="BT130" s="9"/>
      <c r="BU130" s="9"/>
      <c r="BV130" s="9"/>
      <c r="BW130" s="9"/>
      <c r="BX130" s="9"/>
      <c r="BY130" s="9"/>
      <c r="BZ130" s="9"/>
      <c r="CA130" s="9"/>
      <c r="CB130" s="9"/>
      <c r="CC130" s="9"/>
      <c r="CD130" s="9"/>
      <c r="CE130" s="9"/>
      <c r="CF130" s="9"/>
      <c r="CG130" s="9"/>
      <c r="CH130" s="9"/>
      <c r="CI130" s="9"/>
      <c r="CJ130" s="9"/>
      <c r="CK130" s="9"/>
      <c r="CL130" s="9"/>
      <c r="CM130" s="9"/>
      <c r="CN130" s="9"/>
      <c r="CO130" s="9"/>
      <c r="CP130" s="9"/>
      <c r="CQ130" s="9"/>
      <c r="CR130" s="9"/>
      <c r="CS130" s="9"/>
      <c r="CT130" s="9"/>
      <c r="CU130" s="9"/>
      <c r="CV130" s="9"/>
      <c r="CW130" s="9"/>
      <c r="CX130" s="9"/>
      <c r="CY130" s="9"/>
      <c r="CZ130" s="9"/>
      <c r="DA130" s="9"/>
      <c r="DB130" s="9"/>
      <c r="DC130" s="9"/>
      <c r="DD130" s="9"/>
      <c r="DE130" s="9"/>
      <c r="DF130" s="9"/>
      <c r="DG130" s="9"/>
      <c r="DH130" s="9"/>
      <c r="DI130" s="9"/>
      <c r="DJ130" s="9"/>
      <c r="DK130" s="9"/>
      <c r="DL130" s="9"/>
      <c r="DM130" s="9"/>
      <c r="DN130" s="9"/>
      <c r="DO130" s="9"/>
      <c r="DP130" s="9"/>
      <c r="DQ130" s="9"/>
      <c r="DR130" s="9"/>
      <c r="DS130" s="9"/>
      <c r="DT130" s="9"/>
      <c r="DU130" s="9"/>
      <c r="DV130" s="9"/>
      <c r="DW130" s="9"/>
      <c r="DX130" s="9"/>
      <c r="DY130" s="9"/>
      <c r="DZ130" s="9"/>
      <c r="EA130" s="9"/>
      <c r="EB130" s="9"/>
      <c r="EC130" s="9"/>
      <c r="ED130" s="9"/>
      <c r="EE130" s="9"/>
      <c r="EF130" s="9"/>
      <c r="EG130" s="9"/>
      <c r="EH130" s="9"/>
      <c r="EI130" s="9"/>
      <c r="EJ130" s="9"/>
      <c r="EK130" s="9"/>
      <c r="EL130" s="9"/>
      <c r="EM130" s="9"/>
      <c r="EN130" s="9"/>
      <c r="EO130" s="9"/>
      <c r="EP130" s="9"/>
      <c r="EQ130" s="9"/>
      <c r="ER130" s="9"/>
      <c r="ES130" s="9"/>
      <c r="ET130" s="9"/>
      <c r="EU130" s="9"/>
      <c r="EV130" s="9"/>
      <c r="EW130" s="9"/>
      <c r="EX130" s="9"/>
      <c r="EY130" s="9"/>
      <c r="EZ130" s="9"/>
      <c r="FA130" s="9"/>
      <c r="FB130" s="9"/>
      <c r="FC130" s="9"/>
      <c r="FD130" s="9"/>
      <c r="FE130" s="9"/>
      <c r="FF130" s="9"/>
      <c r="FG130" s="9"/>
      <c r="FH130" s="9"/>
      <c r="FI130" s="9"/>
      <c r="FJ130" s="9"/>
      <c r="FK130" s="9"/>
      <c r="FL130" s="9"/>
      <c r="FM130" s="9"/>
      <c r="FN130" s="9"/>
      <c r="FO130" s="9"/>
      <c r="FP130" s="9"/>
      <c r="FQ130" s="9"/>
      <c r="FR130" s="9"/>
      <c r="FS130" s="9"/>
      <c r="FT130" s="9"/>
      <c r="FU130" s="9"/>
      <c r="FV130" s="9"/>
      <c r="FW130" s="9"/>
      <c r="FX130" s="9"/>
      <c r="FY130" s="9"/>
      <c r="FZ130" s="9"/>
      <c r="GA130" s="9"/>
      <c r="GB130" s="9"/>
      <c r="GC130" s="9"/>
      <c r="GD130" s="9"/>
      <c r="GE130" s="9"/>
      <c r="GF130" s="9"/>
      <c r="GG130" s="9"/>
      <c r="GH130" s="9"/>
      <c r="GI130" s="9"/>
      <c r="GJ130" s="9"/>
      <c r="GK130" s="9"/>
      <c r="GL130" s="9"/>
      <c r="GM130" s="9"/>
      <c r="GN130" s="9"/>
      <c r="GO130" s="9"/>
      <c r="GP130" s="9"/>
      <c r="GQ130" s="9"/>
      <c r="GR130" s="9"/>
      <c r="GS130" s="9"/>
      <c r="GT130" s="9"/>
      <c r="GU130" s="9"/>
      <c r="GV130" s="9"/>
      <c r="GW130" s="9"/>
      <c r="GX130" s="9"/>
      <c r="GY130" s="9"/>
      <c r="GZ130" s="9"/>
      <c r="HA130" s="9"/>
      <c r="HB130" s="9"/>
      <c r="HC130" s="9"/>
      <c r="HD130" s="9"/>
      <c r="HE130" s="9"/>
      <c r="HF130" s="9"/>
      <c r="HG130" s="9"/>
      <c r="HH130" s="9"/>
      <c r="HI130" s="9"/>
      <c r="HJ130" s="9"/>
      <c r="HK130" s="9"/>
      <c r="HL130" s="9"/>
      <c r="HM130" s="9"/>
      <c r="HN130" s="9"/>
      <c r="HO130" s="9"/>
      <c r="HP130" s="9"/>
      <c r="HQ130" s="9"/>
      <c r="HR130" s="9"/>
      <c r="HS130" s="9"/>
      <c r="HT130" s="9"/>
      <c r="HU130" s="9"/>
      <c r="HV130" s="9"/>
      <c r="HW130" s="9"/>
      <c r="HX130" s="9"/>
      <c r="HY130" s="9"/>
      <c r="HZ130" s="9"/>
      <c r="IA130" s="9"/>
      <c r="IB130" s="9"/>
      <c r="IC130" s="9"/>
      <c r="ID130" s="9"/>
      <c r="IE130" s="9"/>
      <c r="IF130" s="9"/>
      <c r="IG130" s="9"/>
      <c r="IH130" s="9"/>
      <c r="II130" s="9"/>
      <c r="IJ130" s="9"/>
      <c r="IK130" s="9"/>
      <c r="IL130" s="9"/>
      <c r="IM130" s="9"/>
      <c r="IN130" s="9"/>
      <c r="IO130" s="9"/>
    </row>
    <row r="131" spans="1:249" ht="12.75">
      <c r="A131" s="20" t="s">
        <v>44</v>
      </c>
      <c r="B131" s="21"/>
      <c r="C131" s="4">
        <f t="shared" si="21"/>
        <v>3644.4999999999995</v>
      </c>
      <c r="D131" s="4">
        <f t="shared" si="22"/>
        <v>3644.4999999999995</v>
      </c>
      <c r="E131" s="4">
        <f>E101+E91+E111+E121</f>
        <v>1135.5</v>
      </c>
      <c r="F131" s="4">
        <f t="shared" si="23"/>
        <v>0</v>
      </c>
      <c r="G131" s="30">
        <f t="shared" si="18"/>
        <v>0.3115653724790781</v>
      </c>
      <c r="H131" s="5" t="e">
        <f>E131/#REF!</f>
        <v>#REF!</v>
      </c>
      <c r="I131" s="5" t="e">
        <f>E131/#REF!</f>
        <v>#REF!</v>
      </c>
      <c r="J131" s="15">
        <f t="shared" si="19"/>
        <v>0.3115653724790781</v>
      </c>
      <c r="K131" s="16">
        <f t="shared" si="20"/>
        <v>0.3115653724790781</v>
      </c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9"/>
      <c r="BL131" s="9"/>
      <c r="BM131" s="9"/>
      <c r="BN131" s="9"/>
      <c r="BO131" s="9"/>
      <c r="BP131" s="9"/>
      <c r="BQ131" s="9"/>
      <c r="BR131" s="9"/>
      <c r="BS131" s="9"/>
      <c r="BT131" s="9"/>
      <c r="BU131" s="9"/>
      <c r="BV131" s="9"/>
      <c r="BW131" s="9"/>
      <c r="BX131" s="9"/>
      <c r="BY131" s="9"/>
      <c r="BZ131" s="9"/>
      <c r="CA131" s="9"/>
      <c r="CB131" s="9"/>
      <c r="CC131" s="9"/>
      <c r="CD131" s="9"/>
      <c r="CE131" s="9"/>
      <c r="CF131" s="9"/>
      <c r="CG131" s="9"/>
      <c r="CH131" s="9"/>
      <c r="CI131" s="9"/>
      <c r="CJ131" s="9"/>
      <c r="CK131" s="9"/>
      <c r="CL131" s="9"/>
      <c r="CM131" s="9"/>
      <c r="CN131" s="9"/>
      <c r="CO131" s="9"/>
      <c r="CP131" s="9"/>
      <c r="CQ131" s="9"/>
      <c r="CR131" s="9"/>
      <c r="CS131" s="9"/>
      <c r="CT131" s="9"/>
      <c r="CU131" s="9"/>
      <c r="CV131" s="9"/>
      <c r="CW131" s="9"/>
      <c r="CX131" s="9"/>
      <c r="CY131" s="9"/>
      <c r="CZ131" s="9"/>
      <c r="DA131" s="9"/>
      <c r="DB131" s="9"/>
      <c r="DC131" s="9"/>
      <c r="DD131" s="9"/>
      <c r="DE131" s="9"/>
      <c r="DF131" s="9"/>
      <c r="DG131" s="9"/>
      <c r="DH131" s="9"/>
      <c r="DI131" s="9"/>
      <c r="DJ131" s="9"/>
      <c r="DK131" s="9"/>
      <c r="DL131" s="9"/>
      <c r="DM131" s="9"/>
      <c r="DN131" s="9"/>
      <c r="DO131" s="9"/>
      <c r="DP131" s="9"/>
      <c r="DQ131" s="9"/>
      <c r="DR131" s="9"/>
      <c r="DS131" s="9"/>
      <c r="DT131" s="9"/>
      <c r="DU131" s="9"/>
      <c r="DV131" s="9"/>
      <c r="DW131" s="9"/>
      <c r="DX131" s="9"/>
      <c r="DY131" s="9"/>
      <c r="DZ131" s="9"/>
      <c r="EA131" s="9"/>
      <c r="EB131" s="9"/>
      <c r="EC131" s="9"/>
      <c r="ED131" s="9"/>
      <c r="EE131" s="9"/>
      <c r="EF131" s="9"/>
      <c r="EG131" s="9"/>
      <c r="EH131" s="9"/>
      <c r="EI131" s="9"/>
      <c r="EJ131" s="9"/>
      <c r="EK131" s="9"/>
      <c r="EL131" s="9"/>
      <c r="EM131" s="9"/>
      <c r="EN131" s="9"/>
      <c r="EO131" s="9"/>
      <c r="EP131" s="9"/>
      <c r="EQ131" s="9"/>
      <c r="ER131" s="9"/>
      <c r="ES131" s="9"/>
      <c r="ET131" s="9"/>
      <c r="EU131" s="9"/>
      <c r="EV131" s="9"/>
      <c r="EW131" s="9"/>
      <c r="EX131" s="9"/>
      <c r="EY131" s="9"/>
      <c r="EZ131" s="9"/>
      <c r="FA131" s="9"/>
      <c r="FB131" s="9"/>
      <c r="FC131" s="9"/>
      <c r="FD131" s="9"/>
      <c r="FE131" s="9"/>
      <c r="FF131" s="9"/>
      <c r="FG131" s="9"/>
      <c r="FH131" s="9"/>
      <c r="FI131" s="9"/>
      <c r="FJ131" s="9"/>
      <c r="FK131" s="9"/>
      <c r="FL131" s="9"/>
      <c r="FM131" s="9"/>
      <c r="FN131" s="9"/>
      <c r="FO131" s="9"/>
      <c r="FP131" s="9"/>
      <c r="FQ131" s="9"/>
      <c r="FR131" s="9"/>
      <c r="FS131" s="9"/>
      <c r="FT131" s="9"/>
      <c r="FU131" s="9"/>
      <c r="FV131" s="9"/>
      <c r="FW131" s="9"/>
      <c r="FX131" s="9"/>
      <c r="FY131" s="9"/>
      <c r="FZ131" s="9"/>
      <c r="GA131" s="9"/>
      <c r="GB131" s="9"/>
      <c r="GC131" s="9"/>
      <c r="GD131" s="9"/>
      <c r="GE131" s="9"/>
      <c r="GF131" s="9"/>
      <c r="GG131" s="9"/>
      <c r="GH131" s="9"/>
      <c r="GI131" s="9"/>
      <c r="GJ131" s="9"/>
      <c r="GK131" s="9"/>
      <c r="GL131" s="9"/>
      <c r="GM131" s="9"/>
      <c r="GN131" s="9"/>
      <c r="GO131" s="9"/>
      <c r="GP131" s="9"/>
      <c r="GQ131" s="9"/>
      <c r="GR131" s="9"/>
      <c r="GS131" s="9"/>
      <c r="GT131" s="9"/>
      <c r="GU131" s="9"/>
      <c r="GV131" s="9"/>
      <c r="GW131" s="9"/>
      <c r="GX131" s="9"/>
      <c r="GY131" s="9"/>
      <c r="GZ131" s="9"/>
      <c r="HA131" s="9"/>
      <c r="HB131" s="9"/>
      <c r="HC131" s="9"/>
      <c r="HD131" s="9"/>
      <c r="HE131" s="9"/>
      <c r="HF131" s="9"/>
      <c r="HG131" s="9"/>
      <c r="HH131" s="9"/>
      <c r="HI131" s="9"/>
      <c r="HJ131" s="9"/>
      <c r="HK131" s="9"/>
      <c r="HL131" s="9"/>
      <c r="HM131" s="9"/>
      <c r="HN131" s="9"/>
      <c r="HO131" s="9"/>
      <c r="HP131" s="9"/>
      <c r="HQ131" s="9"/>
      <c r="HR131" s="9"/>
      <c r="HS131" s="9"/>
      <c r="HT131" s="9"/>
      <c r="HU131" s="9"/>
      <c r="HV131" s="9"/>
      <c r="HW131" s="9"/>
      <c r="HX131" s="9"/>
      <c r="HY131" s="9"/>
      <c r="HZ131" s="9"/>
      <c r="IA131" s="9"/>
      <c r="IB131" s="9"/>
      <c r="IC131" s="9"/>
      <c r="ID131" s="9"/>
      <c r="IE131" s="9"/>
      <c r="IF131" s="9"/>
      <c r="IG131" s="9"/>
      <c r="IH131" s="9"/>
      <c r="II131" s="9"/>
      <c r="IJ131" s="9"/>
      <c r="IK131" s="9"/>
      <c r="IL131" s="9"/>
      <c r="IM131" s="9"/>
      <c r="IN131" s="9"/>
      <c r="IO131" s="9"/>
    </row>
    <row r="132" spans="1:249" ht="12.75">
      <c r="A132" s="20" t="s">
        <v>45</v>
      </c>
      <c r="B132" s="11"/>
      <c r="C132" s="4">
        <f t="shared" si="21"/>
        <v>5366.2</v>
      </c>
      <c r="D132" s="4">
        <f t="shared" si="22"/>
        <v>5366.2</v>
      </c>
      <c r="E132" s="4">
        <f>E102+E92+E112</f>
        <v>782.3</v>
      </c>
      <c r="F132" s="4">
        <f t="shared" si="23"/>
        <v>0</v>
      </c>
      <c r="G132" s="30">
        <f t="shared" si="18"/>
        <v>0.1457828631061086</v>
      </c>
      <c r="H132" s="5" t="e">
        <f>E132/#REF!</f>
        <v>#REF!</v>
      </c>
      <c r="I132" s="5" t="e">
        <f>E132/#REF!</f>
        <v>#REF!</v>
      </c>
      <c r="J132" s="15">
        <f t="shared" si="19"/>
        <v>0.1457828631061086</v>
      </c>
      <c r="K132" s="16">
        <f t="shared" si="20"/>
        <v>0.1457828631061086</v>
      </c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/>
      <c r="BL132" s="9"/>
      <c r="BM132" s="9"/>
      <c r="BN132" s="9"/>
      <c r="BO132" s="9"/>
      <c r="BP132" s="9"/>
      <c r="BQ132" s="9"/>
      <c r="BR132" s="9"/>
      <c r="BS132" s="9"/>
      <c r="BT132" s="9"/>
      <c r="BU132" s="9"/>
      <c r="BV132" s="9"/>
      <c r="BW132" s="9"/>
      <c r="BX132" s="9"/>
      <c r="BY132" s="9"/>
      <c r="BZ132" s="9"/>
      <c r="CA132" s="9"/>
      <c r="CB132" s="9"/>
      <c r="CC132" s="9"/>
      <c r="CD132" s="9"/>
      <c r="CE132" s="9"/>
      <c r="CF132" s="9"/>
      <c r="CG132" s="9"/>
      <c r="CH132" s="9"/>
      <c r="CI132" s="9"/>
      <c r="CJ132" s="9"/>
      <c r="CK132" s="9"/>
      <c r="CL132" s="9"/>
      <c r="CM132" s="9"/>
      <c r="CN132" s="9"/>
      <c r="CO132" s="9"/>
      <c r="CP132" s="9"/>
      <c r="CQ132" s="9"/>
      <c r="CR132" s="9"/>
      <c r="CS132" s="9"/>
      <c r="CT132" s="9"/>
      <c r="CU132" s="9"/>
      <c r="CV132" s="9"/>
      <c r="CW132" s="9"/>
      <c r="CX132" s="9"/>
      <c r="CY132" s="9"/>
      <c r="CZ132" s="9"/>
      <c r="DA132" s="9"/>
      <c r="DB132" s="9"/>
      <c r="DC132" s="9"/>
      <c r="DD132" s="9"/>
      <c r="DE132" s="9"/>
      <c r="DF132" s="9"/>
      <c r="DG132" s="9"/>
      <c r="DH132" s="9"/>
      <c r="DI132" s="9"/>
      <c r="DJ132" s="9"/>
      <c r="DK132" s="9"/>
      <c r="DL132" s="9"/>
      <c r="DM132" s="9"/>
      <c r="DN132" s="9"/>
      <c r="DO132" s="9"/>
      <c r="DP132" s="9"/>
      <c r="DQ132" s="9"/>
      <c r="DR132" s="9"/>
      <c r="DS132" s="9"/>
      <c r="DT132" s="9"/>
      <c r="DU132" s="9"/>
      <c r="DV132" s="9"/>
      <c r="DW132" s="9"/>
      <c r="DX132" s="9"/>
      <c r="DY132" s="9"/>
      <c r="DZ132" s="9"/>
      <c r="EA132" s="9"/>
      <c r="EB132" s="9"/>
      <c r="EC132" s="9"/>
      <c r="ED132" s="9"/>
      <c r="EE132" s="9"/>
      <c r="EF132" s="9"/>
      <c r="EG132" s="9"/>
      <c r="EH132" s="9"/>
      <c r="EI132" s="9"/>
      <c r="EJ132" s="9"/>
      <c r="EK132" s="9"/>
      <c r="EL132" s="9"/>
      <c r="EM132" s="9"/>
      <c r="EN132" s="9"/>
      <c r="EO132" s="9"/>
      <c r="EP132" s="9"/>
      <c r="EQ132" s="9"/>
      <c r="ER132" s="9"/>
      <c r="ES132" s="9"/>
      <c r="ET132" s="9"/>
      <c r="EU132" s="9"/>
      <c r="EV132" s="9"/>
      <c r="EW132" s="9"/>
      <c r="EX132" s="9"/>
      <c r="EY132" s="9"/>
      <c r="EZ132" s="9"/>
      <c r="FA132" s="9"/>
      <c r="FB132" s="9"/>
      <c r="FC132" s="9"/>
      <c r="FD132" s="9"/>
      <c r="FE132" s="9"/>
      <c r="FF132" s="9"/>
      <c r="FG132" s="9"/>
      <c r="FH132" s="9"/>
      <c r="FI132" s="9"/>
      <c r="FJ132" s="9"/>
      <c r="FK132" s="9"/>
      <c r="FL132" s="9"/>
      <c r="FM132" s="9"/>
      <c r="FN132" s="9"/>
      <c r="FO132" s="9"/>
      <c r="FP132" s="9"/>
      <c r="FQ132" s="9"/>
      <c r="FR132" s="9"/>
      <c r="FS132" s="9"/>
      <c r="FT132" s="9"/>
      <c r="FU132" s="9"/>
      <c r="FV132" s="9"/>
      <c r="FW132" s="9"/>
      <c r="FX132" s="9"/>
      <c r="FY132" s="9"/>
      <c r="FZ132" s="9"/>
      <c r="GA132" s="9"/>
      <c r="GB132" s="9"/>
      <c r="GC132" s="9"/>
      <c r="GD132" s="9"/>
      <c r="GE132" s="9"/>
      <c r="GF132" s="9"/>
      <c r="GG132" s="9"/>
      <c r="GH132" s="9"/>
      <c r="GI132" s="9"/>
      <c r="GJ132" s="9"/>
      <c r="GK132" s="9"/>
      <c r="GL132" s="9"/>
      <c r="GM132" s="9"/>
      <c r="GN132" s="9"/>
      <c r="GO132" s="9"/>
      <c r="GP132" s="9"/>
      <c r="GQ132" s="9"/>
      <c r="GR132" s="9"/>
      <c r="GS132" s="9"/>
      <c r="GT132" s="9"/>
      <c r="GU132" s="9"/>
      <c r="GV132" s="9"/>
      <c r="GW132" s="9"/>
      <c r="GX132" s="9"/>
      <c r="GY132" s="9"/>
      <c r="GZ132" s="9"/>
      <c r="HA132" s="9"/>
      <c r="HB132" s="9"/>
      <c r="HC132" s="9"/>
      <c r="HD132" s="9"/>
      <c r="HE132" s="9"/>
      <c r="HF132" s="9"/>
      <c r="HG132" s="9"/>
      <c r="HH132" s="9"/>
      <c r="HI132" s="9"/>
      <c r="HJ132" s="9"/>
      <c r="HK132" s="9"/>
      <c r="HL132" s="9"/>
      <c r="HM132" s="9"/>
      <c r="HN132" s="9"/>
      <c r="HO132" s="9"/>
      <c r="HP132" s="9"/>
      <c r="HQ132" s="9"/>
      <c r="HR132" s="9"/>
      <c r="HS132" s="9"/>
      <c r="HT132" s="9"/>
      <c r="HU132" s="9"/>
      <c r="HV132" s="9"/>
      <c r="HW132" s="9"/>
      <c r="HX132" s="9"/>
      <c r="HY132" s="9"/>
      <c r="HZ132" s="9"/>
      <c r="IA132" s="9"/>
      <c r="IB132" s="9"/>
      <c r="IC132" s="9"/>
      <c r="ID132" s="9"/>
      <c r="IE132" s="9"/>
      <c r="IF132" s="9"/>
      <c r="IG132" s="9"/>
      <c r="IH132" s="9"/>
      <c r="II132" s="9"/>
      <c r="IJ132" s="9"/>
      <c r="IK132" s="9"/>
      <c r="IL132" s="9"/>
      <c r="IM132" s="9"/>
      <c r="IN132" s="9"/>
      <c r="IO132" s="9"/>
    </row>
    <row r="133" spans="1:249" ht="12.75">
      <c r="A133" s="20" t="s">
        <v>46</v>
      </c>
      <c r="B133" s="11"/>
      <c r="C133" s="4">
        <f t="shared" si="21"/>
        <v>5121.8</v>
      </c>
      <c r="D133" s="4">
        <f t="shared" si="22"/>
        <v>5121.8</v>
      </c>
      <c r="E133" s="4">
        <f>E103+E93+E113+E123</f>
        <v>1158.5</v>
      </c>
      <c r="F133" s="4">
        <f t="shared" si="23"/>
        <v>0</v>
      </c>
      <c r="G133" s="30">
        <f t="shared" si="18"/>
        <v>0.22619001132414385</v>
      </c>
      <c r="H133" s="5" t="e">
        <f>E133/#REF!</f>
        <v>#REF!</v>
      </c>
      <c r="I133" s="5" t="e">
        <f>E133/#REF!</f>
        <v>#REF!</v>
      </c>
      <c r="J133" s="15">
        <f t="shared" si="19"/>
        <v>0.22619001132414385</v>
      </c>
      <c r="K133" s="16">
        <f t="shared" si="20"/>
        <v>0.22619001132414385</v>
      </c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  <c r="BL133" s="9"/>
      <c r="BM133" s="9"/>
      <c r="BN133" s="9"/>
      <c r="BO133" s="9"/>
      <c r="BP133" s="9"/>
      <c r="BQ133" s="9"/>
      <c r="BR133" s="9"/>
      <c r="BS133" s="9"/>
      <c r="BT133" s="9"/>
      <c r="BU133" s="9"/>
      <c r="BV133" s="9"/>
      <c r="BW133" s="9"/>
      <c r="BX133" s="9"/>
      <c r="BY133" s="9"/>
      <c r="BZ133" s="9"/>
      <c r="CA133" s="9"/>
      <c r="CB133" s="9"/>
      <c r="CC133" s="9"/>
      <c r="CD133" s="9"/>
      <c r="CE133" s="9"/>
      <c r="CF133" s="9"/>
      <c r="CG133" s="9"/>
      <c r="CH133" s="9"/>
      <c r="CI133" s="9"/>
      <c r="CJ133" s="9"/>
      <c r="CK133" s="9"/>
      <c r="CL133" s="9"/>
      <c r="CM133" s="9"/>
      <c r="CN133" s="9"/>
      <c r="CO133" s="9"/>
      <c r="CP133" s="9"/>
      <c r="CQ133" s="9"/>
      <c r="CR133" s="9"/>
      <c r="CS133" s="9"/>
      <c r="CT133" s="9"/>
      <c r="CU133" s="9"/>
      <c r="CV133" s="9"/>
      <c r="CW133" s="9"/>
      <c r="CX133" s="9"/>
      <c r="CY133" s="9"/>
      <c r="CZ133" s="9"/>
      <c r="DA133" s="9"/>
      <c r="DB133" s="9"/>
      <c r="DC133" s="9"/>
      <c r="DD133" s="9"/>
      <c r="DE133" s="9"/>
      <c r="DF133" s="9"/>
      <c r="DG133" s="9"/>
      <c r="DH133" s="9"/>
      <c r="DI133" s="9"/>
      <c r="DJ133" s="9"/>
      <c r="DK133" s="9"/>
      <c r="DL133" s="9"/>
      <c r="DM133" s="9"/>
      <c r="DN133" s="9"/>
      <c r="DO133" s="9"/>
      <c r="DP133" s="9"/>
      <c r="DQ133" s="9"/>
      <c r="DR133" s="9"/>
      <c r="DS133" s="9"/>
      <c r="DT133" s="9"/>
      <c r="DU133" s="9"/>
      <c r="DV133" s="9"/>
      <c r="DW133" s="9"/>
      <c r="DX133" s="9"/>
      <c r="DY133" s="9"/>
      <c r="DZ133" s="9"/>
      <c r="EA133" s="9"/>
      <c r="EB133" s="9"/>
      <c r="EC133" s="9"/>
      <c r="ED133" s="9"/>
      <c r="EE133" s="9"/>
      <c r="EF133" s="9"/>
      <c r="EG133" s="9"/>
      <c r="EH133" s="9"/>
      <c r="EI133" s="9"/>
      <c r="EJ133" s="9"/>
      <c r="EK133" s="9"/>
      <c r="EL133" s="9"/>
      <c r="EM133" s="9"/>
      <c r="EN133" s="9"/>
      <c r="EO133" s="9"/>
      <c r="EP133" s="9"/>
      <c r="EQ133" s="9"/>
      <c r="ER133" s="9"/>
      <c r="ES133" s="9"/>
      <c r="ET133" s="9"/>
      <c r="EU133" s="9"/>
      <c r="EV133" s="9"/>
      <c r="EW133" s="9"/>
      <c r="EX133" s="9"/>
      <c r="EY133" s="9"/>
      <c r="EZ133" s="9"/>
      <c r="FA133" s="9"/>
      <c r="FB133" s="9"/>
      <c r="FC133" s="9"/>
      <c r="FD133" s="9"/>
      <c r="FE133" s="9"/>
      <c r="FF133" s="9"/>
      <c r="FG133" s="9"/>
      <c r="FH133" s="9"/>
      <c r="FI133" s="9"/>
      <c r="FJ133" s="9"/>
      <c r="FK133" s="9"/>
      <c r="FL133" s="9"/>
      <c r="FM133" s="9"/>
      <c r="FN133" s="9"/>
      <c r="FO133" s="9"/>
      <c r="FP133" s="9"/>
      <c r="FQ133" s="9"/>
      <c r="FR133" s="9"/>
      <c r="FS133" s="9"/>
      <c r="FT133" s="9"/>
      <c r="FU133" s="9"/>
      <c r="FV133" s="9"/>
      <c r="FW133" s="9"/>
      <c r="FX133" s="9"/>
      <c r="FY133" s="9"/>
      <c r="FZ133" s="9"/>
      <c r="GA133" s="9"/>
      <c r="GB133" s="9"/>
      <c r="GC133" s="9"/>
      <c r="GD133" s="9"/>
      <c r="GE133" s="9"/>
      <c r="GF133" s="9"/>
      <c r="GG133" s="9"/>
      <c r="GH133" s="9"/>
      <c r="GI133" s="9"/>
      <c r="GJ133" s="9"/>
      <c r="GK133" s="9"/>
      <c r="GL133" s="9"/>
      <c r="GM133" s="9"/>
      <c r="GN133" s="9"/>
      <c r="GO133" s="9"/>
      <c r="GP133" s="9"/>
      <c r="GQ133" s="9"/>
      <c r="GR133" s="9"/>
      <c r="GS133" s="9"/>
      <c r="GT133" s="9"/>
      <c r="GU133" s="9"/>
      <c r="GV133" s="9"/>
      <c r="GW133" s="9"/>
      <c r="GX133" s="9"/>
      <c r="GY133" s="9"/>
      <c r="GZ133" s="9"/>
      <c r="HA133" s="9"/>
      <c r="HB133" s="9"/>
      <c r="HC133" s="9"/>
      <c r="HD133" s="9"/>
      <c r="HE133" s="9"/>
      <c r="HF133" s="9"/>
      <c r="HG133" s="9"/>
      <c r="HH133" s="9"/>
      <c r="HI133" s="9"/>
      <c r="HJ133" s="9"/>
      <c r="HK133" s="9"/>
      <c r="HL133" s="9"/>
      <c r="HM133" s="9"/>
      <c r="HN133" s="9"/>
      <c r="HO133" s="9"/>
      <c r="HP133" s="9"/>
      <c r="HQ133" s="9"/>
      <c r="HR133" s="9"/>
      <c r="HS133" s="9"/>
      <c r="HT133" s="9"/>
      <c r="HU133" s="9"/>
      <c r="HV133" s="9"/>
      <c r="HW133" s="9"/>
      <c r="HX133" s="9"/>
      <c r="HY133" s="9"/>
      <c r="HZ133" s="9"/>
      <c r="IA133" s="9"/>
      <c r="IB133" s="9"/>
      <c r="IC133" s="9"/>
      <c r="ID133" s="9"/>
      <c r="IE133" s="9"/>
      <c r="IF133" s="9"/>
      <c r="IG133" s="9"/>
      <c r="IH133" s="9"/>
      <c r="II133" s="9"/>
      <c r="IJ133" s="9"/>
      <c r="IK133" s="9"/>
      <c r="IL133" s="9"/>
      <c r="IM133" s="9"/>
      <c r="IN133" s="9"/>
      <c r="IO133" s="9"/>
    </row>
    <row r="134" spans="1:249" ht="12.75">
      <c r="A134" s="20" t="s">
        <v>47</v>
      </c>
      <c r="B134" s="11"/>
      <c r="C134" s="4">
        <f t="shared" si="21"/>
        <v>3725.7999999999997</v>
      </c>
      <c r="D134" s="4">
        <f t="shared" si="22"/>
        <v>3734.3999999999996</v>
      </c>
      <c r="E134" s="4">
        <f>E104+E94+E114</f>
        <v>629</v>
      </c>
      <c r="F134" s="4">
        <f t="shared" si="23"/>
        <v>0</v>
      </c>
      <c r="G134" s="30">
        <f t="shared" si="18"/>
        <v>0.1688228031563691</v>
      </c>
      <c r="H134" s="5" t="e">
        <f>E134/#REF!</f>
        <v>#REF!</v>
      </c>
      <c r="I134" s="5" t="e">
        <f>E134/#REF!</f>
        <v>#REF!</v>
      </c>
      <c r="J134" s="15">
        <f t="shared" si="19"/>
        <v>0.1688228031563691</v>
      </c>
      <c r="K134" s="16">
        <f t="shared" si="20"/>
        <v>0.16843401885175666</v>
      </c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9"/>
      <c r="BL134" s="9"/>
      <c r="BM134" s="9"/>
      <c r="BN134" s="9"/>
      <c r="BO134" s="9"/>
      <c r="BP134" s="9"/>
      <c r="BQ134" s="9"/>
      <c r="BR134" s="9"/>
      <c r="BS134" s="9"/>
      <c r="BT134" s="9"/>
      <c r="BU134" s="9"/>
      <c r="BV134" s="9"/>
      <c r="BW134" s="9"/>
      <c r="BX134" s="9"/>
      <c r="BY134" s="9"/>
      <c r="BZ134" s="9"/>
      <c r="CA134" s="9"/>
      <c r="CB134" s="9"/>
      <c r="CC134" s="9"/>
      <c r="CD134" s="9"/>
      <c r="CE134" s="9"/>
      <c r="CF134" s="9"/>
      <c r="CG134" s="9"/>
      <c r="CH134" s="9"/>
      <c r="CI134" s="9"/>
      <c r="CJ134" s="9"/>
      <c r="CK134" s="9"/>
      <c r="CL134" s="9"/>
      <c r="CM134" s="9"/>
      <c r="CN134" s="9"/>
      <c r="CO134" s="9"/>
      <c r="CP134" s="9"/>
      <c r="CQ134" s="9"/>
      <c r="CR134" s="9"/>
      <c r="CS134" s="9"/>
      <c r="CT134" s="9"/>
      <c r="CU134" s="9"/>
      <c r="CV134" s="9"/>
      <c r="CW134" s="9"/>
      <c r="CX134" s="9"/>
      <c r="CY134" s="9"/>
      <c r="CZ134" s="9"/>
      <c r="DA134" s="9"/>
      <c r="DB134" s="9"/>
      <c r="DC134" s="9"/>
      <c r="DD134" s="9"/>
      <c r="DE134" s="9"/>
      <c r="DF134" s="9"/>
      <c r="DG134" s="9"/>
      <c r="DH134" s="9"/>
      <c r="DI134" s="9"/>
      <c r="DJ134" s="9"/>
      <c r="DK134" s="9"/>
      <c r="DL134" s="9"/>
      <c r="DM134" s="9"/>
      <c r="DN134" s="9"/>
      <c r="DO134" s="9"/>
      <c r="DP134" s="9"/>
      <c r="DQ134" s="9"/>
      <c r="DR134" s="9"/>
      <c r="DS134" s="9"/>
      <c r="DT134" s="9"/>
      <c r="DU134" s="9"/>
      <c r="DV134" s="9"/>
      <c r="DW134" s="9"/>
      <c r="DX134" s="9"/>
      <c r="DY134" s="9"/>
      <c r="DZ134" s="9"/>
      <c r="EA134" s="9"/>
      <c r="EB134" s="9"/>
      <c r="EC134" s="9"/>
      <c r="ED134" s="9"/>
      <c r="EE134" s="9"/>
      <c r="EF134" s="9"/>
      <c r="EG134" s="9"/>
      <c r="EH134" s="9"/>
      <c r="EI134" s="9"/>
      <c r="EJ134" s="9"/>
      <c r="EK134" s="9"/>
      <c r="EL134" s="9"/>
      <c r="EM134" s="9"/>
      <c r="EN134" s="9"/>
      <c r="EO134" s="9"/>
      <c r="EP134" s="9"/>
      <c r="EQ134" s="9"/>
      <c r="ER134" s="9"/>
      <c r="ES134" s="9"/>
      <c r="ET134" s="9"/>
      <c r="EU134" s="9"/>
      <c r="EV134" s="9"/>
      <c r="EW134" s="9"/>
      <c r="EX134" s="9"/>
      <c r="EY134" s="9"/>
      <c r="EZ134" s="9"/>
      <c r="FA134" s="9"/>
      <c r="FB134" s="9"/>
      <c r="FC134" s="9"/>
      <c r="FD134" s="9"/>
      <c r="FE134" s="9"/>
      <c r="FF134" s="9"/>
      <c r="FG134" s="9"/>
      <c r="FH134" s="9"/>
      <c r="FI134" s="9"/>
      <c r="FJ134" s="9"/>
      <c r="FK134" s="9"/>
      <c r="FL134" s="9"/>
      <c r="FM134" s="9"/>
      <c r="FN134" s="9"/>
      <c r="FO134" s="9"/>
      <c r="FP134" s="9"/>
      <c r="FQ134" s="9"/>
      <c r="FR134" s="9"/>
      <c r="FS134" s="9"/>
      <c r="FT134" s="9"/>
      <c r="FU134" s="9"/>
      <c r="FV134" s="9"/>
      <c r="FW134" s="9"/>
      <c r="FX134" s="9"/>
      <c r="FY134" s="9"/>
      <c r="FZ134" s="9"/>
      <c r="GA134" s="9"/>
      <c r="GB134" s="9"/>
      <c r="GC134" s="9"/>
      <c r="GD134" s="9"/>
      <c r="GE134" s="9"/>
      <c r="GF134" s="9"/>
      <c r="GG134" s="9"/>
      <c r="GH134" s="9"/>
      <c r="GI134" s="9"/>
      <c r="GJ134" s="9"/>
      <c r="GK134" s="9"/>
      <c r="GL134" s="9"/>
      <c r="GM134" s="9"/>
      <c r="GN134" s="9"/>
      <c r="GO134" s="9"/>
      <c r="GP134" s="9"/>
      <c r="GQ134" s="9"/>
      <c r="GR134" s="9"/>
      <c r="GS134" s="9"/>
      <c r="GT134" s="9"/>
      <c r="GU134" s="9"/>
      <c r="GV134" s="9"/>
      <c r="GW134" s="9"/>
      <c r="GX134" s="9"/>
      <c r="GY134" s="9"/>
      <c r="GZ134" s="9"/>
      <c r="HA134" s="9"/>
      <c r="HB134" s="9"/>
      <c r="HC134" s="9"/>
      <c r="HD134" s="9"/>
      <c r="HE134" s="9"/>
      <c r="HF134" s="9"/>
      <c r="HG134" s="9"/>
      <c r="HH134" s="9"/>
      <c r="HI134" s="9"/>
      <c r="HJ134" s="9"/>
      <c r="HK134" s="9"/>
      <c r="HL134" s="9"/>
      <c r="HM134" s="9"/>
      <c r="HN134" s="9"/>
      <c r="HO134" s="9"/>
      <c r="HP134" s="9"/>
      <c r="HQ134" s="9"/>
      <c r="HR134" s="9"/>
      <c r="HS134" s="9"/>
      <c r="HT134" s="9"/>
      <c r="HU134" s="9"/>
      <c r="HV134" s="9"/>
      <c r="HW134" s="9"/>
      <c r="HX134" s="9"/>
      <c r="HY134" s="9"/>
      <c r="HZ134" s="9"/>
      <c r="IA134" s="9"/>
      <c r="IB134" s="9"/>
      <c r="IC134" s="9"/>
      <c r="ID134" s="9"/>
      <c r="IE134" s="9"/>
      <c r="IF134" s="9"/>
      <c r="IG134" s="9"/>
      <c r="IH134" s="9"/>
      <c r="II134" s="9"/>
      <c r="IJ134" s="9"/>
      <c r="IK134" s="9"/>
      <c r="IL134" s="9"/>
      <c r="IM134" s="9"/>
      <c r="IN134" s="9"/>
      <c r="IO134" s="9"/>
    </row>
    <row r="135" spans="1:11" ht="12.75">
      <c r="A135" s="20" t="s">
        <v>48</v>
      </c>
      <c r="B135" s="11"/>
      <c r="C135" s="4">
        <f t="shared" si="21"/>
        <v>6215</v>
      </c>
      <c r="D135" s="4">
        <f t="shared" si="22"/>
        <v>6215</v>
      </c>
      <c r="E135" s="4">
        <f>E105+E95+E115+E125</f>
        <v>1043.7</v>
      </c>
      <c r="F135" s="4">
        <f t="shared" si="23"/>
        <v>0</v>
      </c>
      <c r="G135" s="30">
        <f t="shared" si="18"/>
        <v>0.16793242156074015</v>
      </c>
      <c r="H135" s="5" t="e">
        <f>E135/#REF!</f>
        <v>#REF!</v>
      </c>
      <c r="I135" s="5" t="e">
        <f>E135/#REF!</f>
        <v>#REF!</v>
      </c>
      <c r="J135" s="15">
        <f t="shared" si="19"/>
        <v>0.16793242156074015</v>
      </c>
      <c r="K135" s="16">
        <f t="shared" si="20"/>
        <v>0.16793242156074015</v>
      </c>
    </row>
    <row r="136" spans="1:11" ht="12.75">
      <c r="A136" s="20" t="s">
        <v>49</v>
      </c>
      <c r="B136" s="11"/>
      <c r="C136" s="4">
        <f t="shared" si="21"/>
        <v>9645.8</v>
      </c>
      <c r="D136" s="4">
        <f t="shared" si="22"/>
        <v>12181.4</v>
      </c>
      <c r="E136" s="4">
        <f>E106+E96+E116</f>
        <v>120.3</v>
      </c>
      <c r="F136" s="4">
        <f t="shared" si="23"/>
        <v>0</v>
      </c>
      <c r="G136" s="4">
        <f>G106+G96+G116</f>
        <v>0</v>
      </c>
      <c r="H136" s="4">
        <f>H106+H96+H116</f>
        <v>0</v>
      </c>
      <c r="I136" s="4">
        <f>I106+I96+I116</f>
        <v>0</v>
      </c>
      <c r="J136" s="15">
        <f t="shared" si="19"/>
        <v>0.012471749362416804</v>
      </c>
      <c r="K136" s="16">
        <f t="shared" si="20"/>
        <v>0.009875712151312657</v>
      </c>
    </row>
    <row r="137" spans="1:249" ht="16.5">
      <c r="A137" s="114" t="s">
        <v>35</v>
      </c>
      <c r="B137" s="115"/>
      <c r="C137" s="17">
        <f>C127+C77</f>
        <v>97498.19999999998</v>
      </c>
      <c r="D137" s="17">
        <f>D127+D77</f>
        <v>100042.4</v>
      </c>
      <c r="E137" s="17">
        <f>E127+E77</f>
        <v>12328.900000000001</v>
      </c>
      <c r="F137" s="73">
        <f>F127+F77</f>
        <v>0</v>
      </c>
      <c r="G137" s="18">
        <f aca="true" t="shared" si="24" ref="G137:G146">E137/C137</f>
        <v>0.12645259091962727</v>
      </c>
      <c r="H137" s="18" t="e">
        <f>E137/#REF!</f>
        <v>#REF!</v>
      </c>
      <c r="I137" s="18" t="e">
        <f>E137/#REF!</f>
        <v>#REF!</v>
      </c>
      <c r="J137" s="89">
        <f t="shared" si="19"/>
        <v>0.12645259091962727</v>
      </c>
      <c r="K137" s="89">
        <f t="shared" si="20"/>
        <v>0.12323674761900956</v>
      </c>
      <c r="L137" s="90"/>
      <c r="M137" s="90"/>
      <c r="N137" s="90"/>
      <c r="O137" s="90"/>
      <c r="P137" s="90"/>
      <c r="Q137" s="90"/>
      <c r="R137" s="90"/>
      <c r="S137" s="90"/>
      <c r="T137" s="90"/>
      <c r="U137" s="90"/>
      <c r="V137" s="90"/>
      <c r="W137" s="90"/>
      <c r="X137" s="90"/>
      <c r="Y137" s="90"/>
      <c r="Z137" s="90"/>
      <c r="AA137" s="90"/>
      <c r="AB137" s="90"/>
      <c r="AC137" s="90"/>
      <c r="AD137" s="90"/>
      <c r="AE137" s="90"/>
      <c r="AF137" s="90"/>
      <c r="AG137" s="90"/>
      <c r="AH137" s="90"/>
      <c r="AI137" s="90"/>
      <c r="AJ137" s="90"/>
      <c r="AK137" s="90"/>
      <c r="AL137" s="90"/>
      <c r="AM137" s="90"/>
      <c r="AN137" s="90"/>
      <c r="AO137" s="90"/>
      <c r="AP137" s="90"/>
      <c r="AQ137" s="90"/>
      <c r="AR137" s="90"/>
      <c r="AS137" s="90"/>
      <c r="AT137" s="90"/>
      <c r="AU137" s="90"/>
      <c r="AV137" s="90"/>
      <c r="AW137" s="90"/>
      <c r="AX137" s="90"/>
      <c r="AY137" s="90"/>
      <c r="AZ137" s="90"/>
      <c r="BA137" s="90"/>
      <c r="BB137" s="90"/>
      <c r="BC137" s="90"/>
      <c r="BD137" s="90"/>
      <c r="BE137" s="90"/>
      <c r="BF137" s="90"/>
      <c r="BG137" s="90"/>
      <c r="BH137" s="90"/>
      <c r="BI137" s="90"/>
      <c r="BJ137" s="90"/>
      <c r="BK137" s="90"/>
      <c r="BL137" s="90"/>
      <c r="BM137" s="90"/>
      <c r="BN137" s="90"/>
      <c r="BO137" s="90"/>
      <c r="BP137" s="90"/>
      <c r="BQ137" s="90"/>
      <c r="BR137" s="90"/>
      <c r="BS137" s="90"/>
      <c r="BT137" s="90"/>
      <c r="BU137" s="90"/>
      <c r="BV137" s="90"/>
      <c r="BW137" s="90"/>
      <c r="BX137" s="90"/>
      <c r="BY137" s="90"/>
      <c r="BZ137" s="90"/>
      <c r="CA137" s="90"/>
      <c r="CB137" s="90"/>
      <c r="CC137" s="90"/>
      <c r="CD137" s="90"/>
      <c r="CE137" s="90"/>
      <c r="CF137" s="90"/>
      <c r="CG137" s="90"/>
      <c r="CH137" s="90"/>
      <c r="CI137" s="90"/>
      <c r="CJ137" s="90"/>
      <c r="CK137" s="90"/>
      <c r="CL137" s="90"/>
      <c r="CM137" s="90"/>
      <c r="CN137" s="90"/>
      <c r="CO137" s="90"/>
      <c r="CP137" s="90"/>
      <c r="CQ137" s="90"/>
      <c r="CR137" s="90"/>
      <c r="CS137" s="90"/>
      <c r="CT137" s="90"/>
      <c r="CU137" s="90"/>
      <c r="CV137" s="90"/>
      <c r="CW137" s="90"/>
      <c r="CX137" s="90"/>
      <c r="CY137" s="90"/>
      <c r="CZ137" s="90"/>
      <c r="DA137" s="90"/>
      <c r="DB137" s="90"/>
      <c r="DC137" s="90"/>
      <c r="DD137" s="90"/>
      <c r="DE137" s="90"/>
      <c r="DF137" s="90"/>
      <c r="DG137" s="90"/>
      <c r="DH137" s="90"/>
      <c r="DI137" s="90"/>
      <c r="DJ137" s="90"/>
      <c r="DK137" s="90"/>
      <c r="DL137" s="90"/>
      <c r="DM137" s="90"/>
      <c r="DN137" s="90"/>
      <c r="DO137" s="90"/>
      <c r="DP137" s="90"/>
      <c r="DQ137" s="90"/>
      <c r="DR137" s="90"/>
      <c r="DS137" s="90"/>
      <c r="DT137" s="90"/>
      <c r="DU137" s="90"/>
      <c r="DV137" s="90"/>
      <c r="DW137" s="90"/>
      <c r="DX137" s="90"/>
      <c r="DY137" s="90"/>
      <c r="DZ137" s="90"/>
      <c r="EA137" s="90"/>
      <c r="EB137" s="90"/>
      <c r="EC137" s="90"/>
      <c r="ED137" s="90"/>
      <c r="EE137" s="90"/>
      <c r="EF137" s="90"/>
      <c r="EG137" s="90"/>
      <c r="EH137" s="90"/>
      <c r="EI137" s="90"/>
      <c r="EJ137" s="90"/>
      <c r="EK137" s="90"/>
      <c r="EL137" s="90"/>
      <c r="EM137" s="90"/>
      <c r="EN137" s="90"/>
      <c r="EO137" s="90"/>
      <c r="EP137" s="90"/>
      <c r="EQ137" s="90"/>
      <c r="ER137" s="90"/>
      <c r="ES137" s="90"/>
      <c r="ET137" s="90"/>
      <c r="EU137" s="90"/>
      <c r="EV137" s="90"/>
      <c r="EW137" s="90"/>
      <c r="EX137" s="90"/>
      <c r="EY137" s="90"/>
      <c r="EZ137" s="90"/>
      <c r="FA137" s="90"/>
      <c r="FB137" s="90"/>
      <c r="FC137" s="90"/>
      <c r="FD137" s="90"/>
      <c r="FE137" s="90"/>
      <c r="FF137" s="90"/>
      <c r="FG137" s="90"/>
      <c r="FH137" s="90"/>
      <c r="FI137" s="90"/>
      <c r="FJ137" s="90"/>
      <c r="FK137" s="90"/>
      <c r="FL137" s="90"/>
      <c r="FM137" s="90"/>
      <c r="FN137" s="90"/>
      <c r="FO137" s="90"/>
      <c r="FP137" s="90"/>
      <c r="FQ137" s="90"/>
      <c r="FR137" s="90"/>
      <c r="FS137" s="90"/>
      <c r="FT137" s="90"/>
      <c r="FU137" s="90"/>
      <c r="FV137" s="90"/>
      <c r="FW137" s="90"/>
      <c r="FX137" s="90"/>
      <c r="FY137" s="90"/>
      <c r="FZ137" s="90"/>
      <c r="GA137" s="90"/>
      <c r="GB137" s="90"/>
      <c r="GC137" s="90"/>
      <c r="GD137" s="90"/>
      <c r="GE137" s="90"/>
      <c r="GF137" s="90"/>
      <c r="GG137" s="90"/>
      <c r="GH137" s="90"/>
      <c r="GI137" s="90"/>
      <c r="GJ137" s="90"/>
      <c r="GK137" s="90"/>
      <c r="GL137" s="90"/>
      <c r="GM137" s="90"/>
      <c r="GN137" s="90"/>
      <c r="GO137" s="90"/>
      <c r="GP137" s="90"/>
      <c r="GQ137" s="90"/>
      <c r="GR137" s="90"/>
      <c r="GS137" s="90"/>
      <c r="GT137" s="90"/>
      <c r="GU137" s="90"/>
      <c r="GV137" s="90"/>
      <c r="GW137" s="90"/>
      <c r="GX137" s="90"/>
      <c r="GY137" s="90"/>
      <c r="GZ137" s="90"/>
      <c r="HA137" s="90"/>
      <c r="HB137" s="90"/>
      <c r="HC137" s="90"/>
      <c r="HD137" s="90"/>
      <c r="HE137" s="90"/>
      <c r="HF137" s="90"/>
      <c r="HG137" s="90"/>
      <c r="HH137" s="90"/>
      <c r="HI137" s="90"/>
      <c r="HJ137" s="90"/>
      <c r="HK137" s="90"/>
      <c r="HL137" s="90"/>
      <c r="HM137" s="90"/>
      <c r="HN137" s="90"/>
      <c r="HO137" s="90"/>
      <c r="HP137" s="90"/>
      <c r="HQ137" s="90"/>
      <c r="HR137" s="90"/>
      <c r="HS137" s="90"/>
      <c r="HT137" s="90"/>
      <c r="HU137" s="90"/>
      <c r="HV137" s="90"/>
      <c r="HW137" s="90"/>
      <c r="HX137" s="90"/>
      <c r="HY137" s="90"/>
      <c r="HZ137" s="90"/>
      <c r="IA137" s="90"/>
      <c r="IB137" s="90"/>
      <c r="IC137" s="90"/>
      <c r="ID137" s="90"/>
      <c r="IE137" s="90"/>
      <c r="IF137" s="90"/>
      <c r="IG137" s="90"/>
      <c r="IH137" s="90"/>
      <c r="II137" s="90"/>
      <c r="IJ137" s="90"/>
      <c r="IK137" s="90"/>
      <c r="IL137" s="90"/>
      <c r="IM137" s="90"/>
      <c r="IN137" s="90"/>
      <c r="IO137" s="90"/>
    </row>
    <row r="138" spans="1:11" ht="15.75">
      <c r="A138" s="22" t="s">
        <v>41</v>
      </c>
      <c r="B138" s="23"/>
      <c r="C138" s="24">
        <f aca="true" t="shared" si="25" ref="C138:F146">C78+C128</f>
        <v>8879</v>
      </c>
      <c r="D138" s="24">
        <f t="shared" si="25"/>
        <v>8879</v>
      </c>
      <c r="E138" s="24">
        <f t="shared" si="25"/>
        <v>1123.7</v>
      </c>
      <c r="F138" s="74">
        <f t="shared" si="25"/>
        <v>0</v>
      </c>
      <c r="G138" s="50">
        <f t="shared" si="24"/>
        <v>0.12655704471224238</v>
      </c>
      <c r="H138" s="50" t="e">
        <f>E138/#REF!</f>
        <v>#REF!</v>
      </c>
      <c r="I138" s="50" t="e">
        <f>E138/#REF!</f>
        <v>#REF!</v>
      </c>
      <c r="J138" s="81">
        <f t="shared" si="19"/>
        <v>0.12655704471224238</v>
      </c>
      <c r="K138" s="51">
        <f t="shared" si="20"/>
        <v>0.12655704471224238</v>
      </c>
    </row>
    <row r="139" spans="1:11" ht="12.75" customHeight="1" hidden="1">
      <c r="A139" s="22" t="s">
        <v>42</v>
      </c>
      <c r="B139" s="23"/>
      <c r="C139" s="24">
        <f t="shared" si="25"/>
        <v>5878.2</v>
      </c>
      <c r="D139" s="24">
        <f t="shared" si="25"/>
        <v>5878.2</v>
      </c>
      <c r="E139" s="24">
        <f t="shared" si="25"/>
        <v>1139.4</v>
      </c>
      <c r="F139" s="74">
        <f t="shared" si="25"/>
        <v>0</v>
      </c>
      <c r="G139" s="50">
        <f t="shared" si="24"/>
        <v>0.19383484740226603</v>
      </c>
      <c r="H139" s="50" t="e">
        <f>E139/#REF!</f>
        <v>#REF!</v>
      </c>
      <c r="I139" s="50" t="e">
        <f>E139/#REF!</f>
        <v>#REF!</v>
      </c>
      <c r="J139" s="81">
        <f t="shared" si="19"/>
        <v>0.19383484740226603</v>
      </c>
      <c r="K139" s="51">
        <f t="shared" si="20"/>
        <v>0.19383484740226603</v>
      </c>
    </row>
    <row r="140" spans="1:11" ht="15.75">
      <c r="A140" s="22" t="s">
        <v>43</v>
      </c>
      <c r="B140" s="23"/>
      <c r="C140" s="24">
        <f t="shared" si="25"/>
        <v>7292.099999999999</v>
      </c>
      <c r="D140" s="24">
        <f t="shared" si="25"/>
        <v>7292.099999999999</v>
      </c>
      <c r="E140" s="24">
        <f t="shared" si="25"/>
        <v>901.1999999999999</v>
      </c>
      <c r="F140" s="74">
        <f t="shared" si="25"/>
        <v>0</v>
      </c>
      <c r="G140" s="50">
        <f t="shared" si="24"/>
        <v>0.12358579832969926</v>
      </c>
      <c r="H140" s="50" t="e">
        <f>E140/#REF!</f>
        <v>#REF!</v>
      </c>
      <c r="I140" s="50" t="e">
        <f>E140/#REF!</f>
        <v>#REF!</v>
      </c>
      <c r="J140" s="81">
        <f t="shared" si="19"/>
        <v>0.12358579832969926</v>
      </c>
      <c r="K140" s="51">
        <f t="shared" si="20"/>
        <v>0.12358579832969926</v>
      </c>
    </row>
    <row r="141" spans="1:11" ht="15.75">
      <c r="A141" s="22" t="s">
        <v>44</v>
      </c>
      <c r="B141" s="23"/>
      <c r="C141" s="24">
        <f t="shared" si="25"/>
        <v>6900.4</v>
      </c>
      <c r="D141" s="24">
        <f t="shared" si="25"/>
        <v>6900.4</v>
      </c>
      <c r="E141" s="24">
        <f t="shared" si="25"/>
        <v>1388.2</v>
      </c>
      <c r="F141" s="74">
        <f t="shared" si="25"/>
        <v>0</v>
      </c>
      <c r="G141" s="50">
        <f t="shared" si="24"/>
        <v>0.20117674337719554</v>
      </c>
      <c r="H141" s="50" t="e">
        <f>E141/#REF!</f>
        <v>#REF!</v>
      </c>
      <c r="I141" s="50" t="e">
        <f>E141/#REF!</f>
        <v>#REF!</v>
      </c>
      <c r="J141" s="81">
        <f t="shared" si="19"/>
        <v>0.20117674337719554</v>
      </c>
      <c r="K141" s="51">
        <f t="shared" si="20"/>
        <v>0.20117674337719554</v>
      </c>
    </row>
    <row r="142" spans="1:11" ht="15.75">
      <c r="A142" s="22" t="s">
        <v>45</v>
      </c>
      <c r="B142" s="23"/>
      <c r="C142" s="24">
        <f t="shared" si="25"/>
        <v>6929.099999999999</v>
      </c>
      <c r="D142" s="24">
        <f t="shared" si="25"/>
        <v>6929.099999999999</v>
      </c>
      <c r="E142" s="24">
        <f t="shared" si="25"/>
        <v>921.8</v>
      </c>
      <c r="F142" s="74">
        <f t="shared" si="25"/>
        <v>0</v>
      </c>
      <c r="G142" s="50">
        <f t="shared" si="24"/>
        <v>0.13303315004834684</v>
      </c>
      <c r="H142" s="50" t="e">
        <f>E142/#REF!</f>
        <v>#REF!</v>
      </c>
      <c r="I142" s="50" t="e">
        <f>E142/#REF!</f>
        <v>#REF!</v>
      </c>
      <c r="J142" s="81">
        <f t="shared" si="19"/>
        <v>0.13303315004834684</v>
      </c>
      <c r="K142" s="51">
        <f t="shared" si="20"/>
        <v>0.13303315004834684</v>
      </c>
    </row>
    <row r="143" spans="1:11" ht="15.75">
      <c r="A143" s="22" t="s">
        <v>46</v>
      </c>
      <c r="B143" s="23"/>
      <c r="C143" s="24">
        <f t="shared" si="25"/>
        <v>9698</v>
      </c>
      <c r="D143" s="24">
        <f t="shared" si="25"/>
        <v>9698</v>
      </c>
      <c r="E143" s="24">
        <f t="shared" si="25"/>
        <v>1716.8</v>
      </c>
      <c r="F143" s="74">
        <f t="shared" si="25"/>
        <v>0</v>
      </c>
      <c r="G143" s="50">
        <f t="shared" si="24"/>
        <v>0.17702619096720973</v>
      </c>
      <c r="H143" s="50" t="e">
        <f>E143/#REF!</f>
        <v>#REF!</v>
      </c>
      <c r="I143" s="50" t="e">
        <f>E143/#REF!</f>
        <v>#REF!</v>
      </c>
      <c r="J143" s="81">
        <f t="shared" si="19"/>
        <v>0.17702619096720973</v>
      </c>
      <c r="K143" s="51">
        <f t="shared" si="20"/>
        <v>0.17702619096720973</v>
      </c>
    </row>
    <row r="144" spans="1:11" ht="15.75">
      <c r="A144" s="22" t="s">
        <v>47</v>
      </c>
      <c r="B144" s="23"/>
      <c r="C144" s="24">
        <f t="shared" si="25"/>
        <v>5855.2</v>
      </c>
      <c r="D144" s="24">
        <f t="shared" si="25"/>
        <v>5863.799999999999</v>
      </c>
      <c r="E144" s="24">
        <f t="shared" si="25"/>
        <v>795.4</v>
      </c>
      <c r="F144" s="74">
        <f t="shared" si="25"/>
        <v>0</v>
      </c>
      <c r="G144" s="50">
        <f t="shared" si="24"/>
        <v>0.13584506080065584</v>
      </c>
      <c r="H144" s="50" t="e">
        <f>E144/#REF!</f>
        <v>#REF!</v>
      </c>
      <c r="I144" s="50" t="e">
        <f>E144/#REF!</f>
        <v>#REF!</v>
      </c>
      <c r="J144" s="81">
        <f t="shared" si="19"/>
        <v>0.13584506080065584</v>
      </c>
      <c r="K144" s="51">
        <f t="shared" si="20"/>
        <v>0.135645826938163</v>
      </c>
    </row>
    <row r="145" spans="1:11" ht="15.75">
      <c r="A145" s="22" t="s">
        <v>48</v>
      </c>
      <c r="B145" s="23"/>
      <c r="C145" s="24">
        <f t="shared" si="25"/>
        <v>9317</v>
      </c>
      <c r="D145" s="24">
        <f t="shared" si="25"/>
        <v>9317</v>
      </c>
      <c r="E145" s="24">
        <f t="shared" si="25"/>
        <v>1341.4</v>
      </c>
      <c r="F145" s="74">
        <f t="shared" si="25"/>
        <v>0</v>
      </c>
      <c r="G145" s="50">
        <f t="shared" si="24"/>
        <v>0.14397338198991091</v>
      </c>
      <c r="H145" s="50" t="e">
        <f>E145/#REF!</f>
        <v>#REF!</v>
      </c>
      <c r="I145" s="50" t="e">
        <f>E145/#REF!</f>
        <v>#REF!</v>
      </c>
      <c r="J145" s="81">
        <f t="shared" si="19"/>
        <v>0.14397338198991091</v>
      </c>
      <c r="K145" s="51">
        <f t="shared" si="20"/>
        <v>0.14397338198991091</v>
      </c>
    </row>
    <row r="146" spans="1:11" ht="15.75">
      <c r="A146" s="25" t="s">
        <v>49</v>
      </c>
      <c r="B146" s="23"/>
      <c r="C146" s="24">
        <f t="shared" si="25"/>
        <v>36749.2</v>
      </c>
      <c r="D146" s="24">
        <f t="shared" si="25"/>
        <v>39284.799999999996</v>
      </c>
      <c r="E146" s="24">
        <f t="shared" si="25"/>
        <v>3001.0000000000005</v>
      </c>
      <c r="F146" s="24">
        <f t="shared" si="25"/>
        <v>0</v>
      </c>
      <c r="G146" s="50">
        <f t="shared" si="24"/>
        <v>0.08166164161396712</v>
      </c>
      <c r="H146" s="50" t="e">
        <f>E146/#REF!</f>
        <v>#REF!</v>
      </c>
      <c r="I146" s="50" t="e">
        <f>E146/#REF!</f>
        <v>#REF!</v>
      </c>
      <c r="J146" s="81">
        <f t="shared" si="19"/>
        <v>0.08166164161396712</v>
      </c>
      <c r="K146" s="51">
        <f t="shared" si="20"/>
        <v>0.07639086873294508</v>
      </c>
    </row>
    <row r="147" spans="8:11" ht="12.75">
      <c r="H147" s="68"/>
      <c r="I147" s="68"/>
      <c r="J147" s="68"/>
      <c r="K147" s="68"/>
    </row>
    <row r="148" spans="8:11" ht="12.75">
      <c r="H148" s="68"/>
      <c r="I148" s="68"/>
      <c r="J148" s="68"/>
      <c r="K148" s="68"/>
    </row>
    <row r="149" spans="8:11" ht="12.75">
      <c r="H149" s="68"/>
      <c r="I149" s="68"/>
      <c r="J149" s="68"/>
      <c r="K149" s="68"/>
    </row>
    <row r="150" spans="8:11" ht="12.75">
      <c r="H150" s="68"/>
      <c r="I150" s="68"/>
      <c r="J150" s="68"/>
      <c r="K150" s="68"/>
    </row>
    <row r="151" spans="8:11" ht="12.75">
      <c r="H151" s="68"/>
      <c r="I151" s="68"/>
      <c r="J151" s="68"/>
      <c r="K151" s="68"/>
    </row>
    <row r="152" spans="8:11" ht="12.75">
      <c r="H152" s="68"/>
      <c r="I152" s="68"/>
      <c r="J152" s="68"/>
      <c r="K152" s="68"/>
    </row>
    <row r="153" spans="8:11" ht="12.75">
      <c r="H153" s="68"/>
      <c r="I153" s="68"/>
      <c r="J153" s="68"/>
      <c r="K153" s="68"/>
    </row>
    <row r="154" spans="8:11" ht="12.75">
      <c r="H154" s="68"/>
      <c r="I154" s="68"/>
      <c r="J154" s="68"/>
      <c r="K154" s="68"/>
    </row>
    <row r="155" spans="8:11" ht="12.75">
      <c r="H155" s="68"/>
      <c r="I155" s="68"/>
      <c r="J155" s="68"/>
      <c r="K155" s="68"/>
    </row>
    <row r="156" spans="8:11" ht="12.75">
      <c r="H156" s="68"/>
      <c r="I156" s="68"/>
      <c r="J156" s="68"/>
      <c r="K156" s="68"/>
    </row>
    <row r="157" spans="8:11" ht="12.75">
      <c r="H157" s="68"/>
      <c r="I157" s="68"/>
      <c r="J157" s="68"/>
      <c r="K157" s="68"/>
    </row>
    <row r="158" spans="8:11" ht="12.75">
      <c r="H158" s="68"/>
      <c r="I158" s="68"/>
      <c r="J158" s="68"/>
      <c r="K158" s="68"/>
    </row>
    <row r="159" spans="8:11" ht="12.75">
      <c r="H159" s="68"/>
      <c r="I159" s="68"/>
      <c r="J159" s="68"/>
      <c r="K159" s="68"/>
    </row>
    <row r="160" spans="8:11" ht="12.75">
      <c r="H160" s="68"/>
      <c r="I160" s="68"/>
      <c r="J160" s="68"/>
      <c r="K160" s="68"/>
    </row>
    <row r="161" spans="8:11" ht="12.75">
      <c r="H161" s="68"/>
      <c r="I161" s="68"/>
      <c r="J161" s="68"/>
      <c r="K161" s="68"/>
    </row>
    <row r="162" spans="8:11" ht="12.75">
      <c r="H162" s="68"/>
      <c r="I162" s="68"/>
      <c r="J162" s="68"/>
      <c r="K162" s="68"/>
    </row>
    <row r="163" spans="8:11" ht="12.75">
      <c r="H163" s="68"/>
      <c r="I163" s="68"/>
      <c r="J163" s="68"/>
      <c r="K163" s="68"/>
    </row>
    <row r="164" spans="8:11" ht="12.75">
      <c r="H164" s="68"/>
      <c r="I164" s="68"/>
      <c r="J164" s="68"/>
      <c r="K164" s="68"/>
    </row>
    <row r="165" spans="8:11" ht="12.75">
      <c r="H165" s="68"/>
      <c r="I165" s="68"/>
      <c r="J165" s="68"/>
      <c r="K165" s="68"/>
    </row>
    <row r="166" spans="8:11" ht="12.75">
      <c r="H166" s="68"/>
      <c r="I166" s="68"/>
      <c r="J166" s="68"/>
      <c r="K166" s="68"/>
    </row>
    <row r="167" spans="8:11" ht="12.75">
      <c r="H167" s="68"/>
      <c r="I167" s="68"/>
      <c r="J167" s="68"/>
      <c r="K167" s="68"/>
    </row>
    <row r="168" spans="8:11" ht="12.75">
      <c r="H168" s="68"/>
      <c r="I168" s="68"/>
      <c r="J168" s="68"/>
      <c r="K168" s="68"/>
    </row>
    <row r="169" spans="8:11" ht="12.75">
      <c r="H169" s="68"/>
      <c r="I169" s="68"/>
      <c r="J169" s="68"/>
      <c r="K169" s="68"/>
    </row>
    <row r="170" spans="8:11" ht="12.75">
      <c r="H170" s="68"/>
      <c r="I170" s="68"/>
      <c r="J170" s="68"/>
      <c r="K170" s="68"/>
    </row>
    <row r="171" spans="8:11" ht="12.75">
      <c r="H171" s="68"/>
      <c r="I171" s="68"/>
      <c r="J171" s="68"/>
      <c r="K171" s="68"/>
    </row>
    <row r="172" spans="8:11" ht="12.75">
      <c r="H172" s="68"/>
      <c r="I172" s="68"/>
      <c r="J172" s="68"/>
      <c r="K172" s="68"/>
    </row>
    <row r="173" spans="8:11" ht="12.75">
      <c r="H173" s="68"/>
      <c r="I173" s="68"/>
      <c r="J173" s="68"/>
      <c r="K173" s="68"/>
    </row>
    <row r="174" spans="8:11" ht="12.75">
      <c r="H174" s="68"/>
      <c r="I174" s="68"/>
      <c r="J174" s="68"/>
      <c r="K174" s="68"/>
    </row>
    <row r="175" spans="8:11" ht="12.75">
      <c r="H175" s="68"/>
      <c r="I175" s="68"/>
      <c r="J175" s="68"/>
      <c r="K175" s="68"/>
    </row>
    <row r="176" spans="8:11" ht="12.75">
      <c r="H176" s="68"/>
      <c r="I176" s="68"/>
      <c r="J176" s="68"/>
      <c r="K176" s="68"/>
    </row>
    <row r="177" spans="8:11" ht="12.75">
      <c r="H177" s="68"/>
      <c r="I177" s="68"/>
      <c r="J177" s="68"/>
      <c r="K177" s="68"/>
    </row>
    <row r="178" spans="8:11" ht="12.75">
      <c r="H178" s="68"/>
      <c r="I178" s="68"/>
      <c r="J178" s="68"/>
      <c r="K178" s="68"/>
    </row>
    <row r="179" spans="8:11" ht="12.75">
      <c r="H179" s="68"/>
      <c r="I179" s="68"/>
      <c r="J179" s="68"/>
      <c r="K179" s="68"/>
    </row>
    <row r="180" spans="8:11" ht="12.75">
      <c r="H180" s="68"/>
      <c r="I180" s="68"/>
      <c r="J180" s="68"/>
      <c r="K180" s="68"/>
    </row>
    <row r="181" spans="8:11" ht="12.75">
      <c r="H181" s="68"/>
      <c r="I181" s="68"/>
      <c r="J181" s="68"/>
      <c r="K181" s="68"/>
    </row>
    <row r="182" spans="8:11" ht="12.75">
      <c r="H182" s="68"/>
      <c r="I182" s="68"/>
      <c r="J182" s="68"/>
      <c r="K182" s="68"/>
    </row>
    <row r="183" spans="8:11" ht="12.75">
      <c r="H183" s="68"/>
      <c r="I183" s="68"/>
      <c r="J183" s="68"/>
      <c r="K183" s="68"/>
    </row>
    <row r="184" spans="8:11" ht="12.75">
      <c r="H184" s="68"/>
      <c r="I184" s="68"/>
      <c r="J184" s="68"/>
      <c r="K184" s="68"/>
    </row>
    <row r="185" spans="8:11" ht="12.75">
      <c r="H185" s="68"/>
      <c r="I185" s="68"/>
      <c r="J185" s="68"/>
      <c r="K185" s="68"/>
    </row>
    <row r="186" spans="8:11" ht="12.75">
      <c r="H186" s="68"/>
      <c r="I186" s="68"/>
      <c r="J186" s="68"/>
      <c r="K186" s="68"/>
    </row>
    <row r="187" spans="8:11" ht="12.75">
      <c r="H187" s="68"/>
      <c r="I187" s="68"/>
      <c r="J187" s="68"/>
      <c r="K187" s="68"/>
    </row>
    <row r="188" spans="8:11" ht="12.75">
      <c r="H188" s="68"/>
      <c r="I188" s="68"/>
      <c r="J188" s="68"/>
      <c r="K188" s="68"/>
    </row>
    <row r="189" spans="8:11" ht="12.75">
      <c r="H189" s="68"/>
      <c r="I189" s="68"/>
      <c r="J189" s="68"/>
      <c r="K189" s="68"/>
    </row>
    <row r="190" spans="8:11" ht="12.75">
      <c r="H190" s="68"/>
      <c r="I190" s="68"/>
      <c r="J190" s="68"/>
      <c r="K190" s="68"/>
    </row>
    <row r="191" spans="8:11" ht="12.75">
      <c r="H191" s="68"/>
      <c r="I191" s="68"/>
      <c r="J191" s="68"/>
      <c r="K191" s="68"/>
    </row>
    <row r="192" spans="8:11" ht="12.75">
      <c r="H192" s="68"/>
      <c r="I192" s="68"/>
      <c r="J192" s="68"/>
      <c r="K192" s="68"/>
    </row>
    <row r="193" spans="8:11" ht="12.75">
      <c r="H193" s="68"/>
      <c r="I193" s="68"/>
      <c r="J193" s="68"/>
      <c r="K193" s="68"/>
    </row>
    <row r="194" spans="8:11" ht="12.75">
      <c r="H194" s="68"/>
      <c r="I194" s="68"/>
      <c r="J194" s="68"/>
      <c r="K194" s="68"/>
    </row>
    <row r="195" spans="8:11" ht="12.75">
      <c r="H195" s="68"/>
      <c r="I195" s="68"/>
      <c r="J195" s="68"/>
      <c r="K195" s="68"/>
    </row>
    <row r="196" spans="8:11" ht="12.75">
      <c r="H196" s="68"/>
      <c r="I196" s="68"/>
      <c r="J196" s="68"/>
      <c r="K196" s="68"/>
    </row>
    <row r="197" spans="8:11" ht="12.75">
      <c r="H197" s="68"/>
      <c r="I197" s="68"/>
      <c r="J197" s="68"/>
      <c r="K197" s="68"/>
    </row>
    <row r="198" spans="8:11" ht="12.75">
      <c r="H198" s="68"/>
      <c r="I198" s="68"/>
      <c r="J198" s="68"/>
      <c r="K198" s="68"/>
    </row>
    <row r="199" spans="8:11" ht="12.75">
      <c r="H199" s="68"/>
      <c r="I199" s="68"/>
      <c r="J199" s="68"/>
      <c r="K199" s="68"/>
    </row>
    <row r="200" spans="8:11" ht="12.75">
      <c r="H200" s="68"/>
      <c r="I200" s="68"/>
      <c r="J200" s="68"/>
      <c r="K200" s="68"/>
    </row>
    <row r="201" spans="8:11" ht="12.75">
      <c r="H201" s="68"/>
      <c r="I201" s="68"/>
      <c r="J201" s="68"/>
      <c r="K201" s="68"/>
    </row>
    <row r="202" spans="8:11" ht="12.75">
      <c r="H202" s="68"/>
      <c r="I202" s="68"/>
      <c r="J202" s="68"/>
      <c r="K202" s="68"/>
    </row>
    <row r="203" spans="8:11" ht="12.75">
      <c r="H203" s="68"/>
      <c r="I203" s="68"/>
      <c r="J203" s="68"/>
      <c r="K203" s="68"/>
    </row>
    <row r="204" spans="8:11" ht="12.75">
      <c r="H204" s="68"/>
      <c r="I204" s="68"/>
      <c r="J204" s="68"/>
      <c r="K204" s="68"/>
    </row>
    <row r="205" spans="8:11" ht="12.75">
      <c r="H205" s="68"/>
      <c r="I205" s="68"/>
      <c r="J205" s="68"/>
      <c r="K205" s="68"/>
    </row>
    <row r="206" spans="8:11" ht="12.75">
      <c r="H206" s="68"/>
      <c r="I206" s="68"/>
      <c r="J206" s="68"/>
      <c r="K206" s="68"/>
    </row>
    <row r="207" spans="8:11" ht="12.75">
      <c r="H207" s="68"/>
      <c r="I207" s="68"/>
      <c r="J207" s="68"/>
      <c r="K207" s="68"/>
    </row>
    <row r="208" spans="8:11" ht="12.75">
      <c r="H208" s="68"/>
      <c r="I208" s="68"/>
      <c r="J208" s="68"/>
      <c r="K208" s="68"/>
    </row>
    <row r="209" spans="8:11" ht="12.75">
      <c r="H209" s="68"/>
      <c r="I209" s="68"/>
      <c r="J209" s="68"/>
      <c r="K209" s="68"/>
    </row>
    <row r="210" spans="8:11" ht="12.75">
      <c r="H210" s="68"/>
      <c r="I210" s="68"/>
      <c r="J210" s="68"/>
      <c r="K210" s="68"/>
    </row>
    <row r="211" spans="8:11" ht="12.75">
      <c r="H211" s="68"/>
      <c r="I211" s="68"/>
      <c r="J211" s="68"/>
      <c r="K211" s="68"/>
    </row>
    <row r="212" spans="8:11" ht="12.75">
      <c r="H212" s="68"/>
      <c r="I212" s="68"/>
      <c r="J212" s="68"/>
      <c r="K212" s="68"/>
    </row>
    <row r="213" spans="8:11" ht="12.75">
      <c r="H213" s="68"/>
      <c r="I213" s="68"/>
      <c r="J213" s="68"/>
      <c r="K213" s="68"/>
    </row>
    <row r="214" spans="8:11" ht="12.75">
      <c r="H214" s="68"/>
      <c r="I214" s="68"/>
      <c r="J214" s="68"/>
      <c r="K214" s="68"/>
    </row>
    <row r="215" spans="8:11" ht="12.75">
      <c r="H215" s="68"/>
      <c r="I215" s="68"/>
      <c r="J215" s="68"/>
      <c r="K215" s="68"/>
    </row>
    <row r="216" spans="8:11" ht="12.75">
      <c r="H216" s="68"/>
      <c r="I216" s="68"/>
      <c r="J216" s="68"/>
      <c r="K216" s="68"/>
    </row>
    <row r="217" spans="8:11" ht="12.75">
      <c r="H217" s="68"/>
      <c r="I217" s="68"/>
      <c r="J217" s="68"/>
      <c r="K217" s="68"/>
    </row>
    <row r="218" spans="8:11" ht="12.75">
      <c r="H218" s="68"/>
      <c r="I218" s="68"/>
      <c r="J218" s="68"/>
      <c r="K218" s="68"/>
    </row>
    <row r="219" spans="8:11" ht="12.75">
      <c r="H219" s="68"/>
      <c r="I219" s="68"/>
      <c r="J219" s="68"/>
      <c r="K219" s="68"/>
    </row>
    <row r="220" spans="8:11" ht="12.75">
      <c r="H220" s="68"/>
      <c r="I220" s="68"/>
      <c r="J220" s="68"/>
      <c r="K220" s="68"/>
    </row>
    <row r="221" spans="8:11" ht="12.75">
      <c r="H221" s="68"/>
      <c r="I221" s="68"/>
      <c r="J221" s="68"/>
      <c r="K221" s="68"/>
    </row>
    <row r="222" spans="8:11" ht="12.75">
      <c r="H222" s="68"/>
      <c r="I222" s="68"/>
      <c r="J222" s="68"/>
      <c r="K222" s="68"/>
    </row>
    <row r="223" spans="8:11" ht="12.75">
      <c r="H223" s="68"/>
      <c r="I223" s="68"/>
      <c r="J223" s="68"/>
      <c r="K223" s="68"/>
    </row>
    <row r="224" spans="8:11" ht="12.75">
      <c r="H224" s="68"/>
      <c r="I224" s="68"/>
      <c r="J224" s="68"/>
      <c r="K224" s="68"/>
    </row>
    <row r="225" spans="8:11" ht="12.75">
      <c r="H225" s="68"/>
      <c r="I225" s="68"/>
      <c r="J225" s="68"/>
      <c r="K225" s="68"/>
    </row>
    <row r="226" spans="8:11" ht="12.75">
      <c r="H226" s="68"/>
      <c r="I226" s="68"/>
      <c r="J226" s="68"/>
      <c r="K226" s="68"/>
    </row>
    <row r="227" spans="8:11" ht="12.75">
      <c r="H227" s="68"/>
      <c r="I227" s="68"/>
      <c r="J227" s="68"/>
      <c r="K227" s="68"/>
    </row>
    <row r="228" spans="8:11" ht="12.75">
      <c r="H228" s="68"/>
      <c r="I228" s="68"/>
      <c r="J228" s="68"/>
      <c r="K228" s="68"/>
    </row>
    <row r="229" spans="8:11" ht="12.75">
      <c r="H229" s="68"/>
      <c r="I229" s="68"/>
      <c r="J229" s="68"/>
      <c r="K229" s="68"/>
    </row>
    <row r="230" spans="8:11" ht="12.75">
      <c r="H230" s="68"/>
      <c r="I230" s="68"/>
      <c r="J230" s="68"/>
      <c r="K230" s="68"/>
    </row>
    <row r="231" spans="8:11" ht="12.75">
      <c r="H231" s="68"/>
      <c r="I231" s="68"/>
      <c r="J231" s="68"/>
      <c r="K231" s="68"/>
    </row>
    <row r="232" spans="8:11" ht="12.75">
      <c r="H232" s="68"/>
      <c r="I232" s="68"/>
      <c r="J232" s="68"/>
      <c r="K232" s="68"/>
    </row>
    <row r="233" spans="8:11" ht="12.75">
      <c r="H233" s="68"/>
      <c r="I233" s="68"/>
      <c r="J233" s="68"/>
      <c r="K233" s="68"/>
    </row>
    <row r="234" spans="8:11" ht="12.75">
      <c r="H234" s="68"/>
      <c r="I234" s="68"/>
      <c r="J234" s="68"/>
      <c r="K234" s="68"/>
    </row>
    <row r="235" spans="8:11" ht="12.75">
      <c r="H235" s="68"/>
      <c r="I235" s="68"/>
      <c r="J235" s="68"/>
      <c r="K235" s="68"/>
    </row>
    <row r="236" spans="8:11" ht="12.75">
      <c r="H236" s="68"/>
      <c r="I236" s="68"/>
      <c r="J236" s="68"/>
      <c r="K236" s="68"/>
    </row>
    <row r="237" spans="8:11" ht="12.75">
      <c r="H237" s="68"/>
      <c r="I237" s="68"/>
      <c r="J237" s="68"/>
      <c r="K237" s="68"/>
    </row>
    <row r="238" spans="8:11" ht="12.75">
      <c r="H238" s="68"/>
      <c r="I238" s="68"/>
      <c r="J238" s="68"/>
      <c r="K238" s="68"/>
    </row>
    <row r="239" spans="8:11" ht="12.75">
      <c r="H239" s="68"/>
      <c r="I239" s="68"/>
      <c r="J239" s="68"/>
      <c r="K239" s="68"/>
    </row>
    <row r="240" spans="8:11" ht="12.75">
      <c r="H240" s="68"/>
      <c r="I240" s="68"/>
      <c r="J240" s="68"/>
      <c r="K240" s="68"/>
    </row>
    <row r="241" spans="8:11" ht="12.75">
      <c r="H241" s="68"/>
      <c r="I241" s="68"/>
      <c r="J241" s="68"/>
      <c r="K241" s="68"/>
    </row>
    <row r="242" spans="8:11" ht="12.75">
      <c r="H242" s="68"/>
      <c r="I242" s="68"/>
      <c r="J242" s="68"/>
      <c r="K242" s="68"/>
    </row>
    <row r="243" spans="8:11" ht="12.75">
      <c r="H243" s="68"/>
      <c r="I243" s="68"/>
      <c r="J243" s="68"/>
      <c r="K243" s="68"/>
    </row>
    <row r="244" spans="8:11" ht="12.75">
      <c r="H244" s="68"/>
      <c r="I244" s="68"/>
      <c r="J244" s="68"/>
      <c r="K244" s="68"/>
    </row>
    <row r="245" spans="8:11" ht="12.75">
      <c r="H245" s="68"/>
      <c r="I245" s="68"/>
      <c r="J245" s="68"/>
      <c r="K245" s="68"/>
    </row>
    <row r="246" spans="8:11" ht="12.75">
      <c r="H246" s="68"/>
      <c r="I246" s="68"/>
      <c r="J246" s="68"/>
      <c r="K246" s="68"/>
    </row>
    <row r="247" spans="8:11" ht="12.75">
      <c r="H247" s="68"/>
      <c r="I247" s="68"/>
      <c r="J247" s="68"/>
      <c r="K247" s="68"/>
    </row>
    <row r="248" spans="8:11" ht="12.75">
      <c r="H248" s="68"/>
      <c r="I248" s="68"/>
      <c r="J248" s="68"/>
      <c r="K248" s="68"/>
    </row>
    <row r="249" spans="8:11" ht="12.75">
      <c r="H249" s="68"/>
      <c r="I249" s="68"/>
      <c r="J249" s="68"/>
      <c r="K249" s="68"/>
    </row>
    <row r="250" spans="8:11" ht="12.75">
      <c r="H250" s="68"/>
      <c r="I250" s="68"/>
      <c r="J250" s="68"/>
      <c r="K250" s="68"/>
    </row>
    <row r="251" spans="8:11" ht="12.75">
      <c r="H251" s="68"/>
      <c r="I251" s="68"/>
      <c r="J251" s="68"/>
      <c r="K251" s="68"/>
    </row>
    <row r="252" spans="8:11" ht="12.75">
      <c r="H252" s="68"/>
      <c r="I252" s="68"/>
      <c r="J252" s="68"/>
      <c r="K252" s="68"/>
    </row>
    <row r="253" spans="8:11" ht="12.75">
      <c r="H253" s="68"/>
      <c r="I253" s="68"/>
      <c r="J253" s="68"/>
      <c r="K253" s="68"/>
    </row>
    <row r="254" spans="8:11" ht="12.75">
      <c r="H254" s="68"/>
      <c r="I254" s="68"/>
      <c r="J254" s="68"/>
      <c r="K254" s="68"/>
    </row>
    <row r="255" spans="8:11" ht="12.75">
      <c r="H255" s="68"/>
      <c r="I255" s="68"/>
      <c r="J255" s="68"/>
      <c r="K255" s="68"/>
    </row>
    <row r="256" spans="8:11" ht="12.75">
      <c r="H256" s="68"/>
      <c r="I256" s="68"/>
      <c r="J256" s="68"/>
      <c r="K256" s="68"/>
    </row>
    <row r="257" spans="8:11" ht="12.75">
      <c r="H257" s="68"/>
      <c r="I257" s="68"/>
      <c r="J257" s="68"/>
      <c r="K257" s="68"/>
    </row>
    <row r="258" spans="8:11" ht="12.75">
      <c r="H258" s="68"/>
      <c r="I258" s="68"/>
      <c r="J258" s="68"/>
      <c r="K258" s="68"/>
    </row>
    <row r="259" spans="8:11" ht="12.75">
      <c r="H259" s="68"/>
      <c r="I259" s="68"/>
      <c r="J259" s="68"/>
      <c r="K259" s="68"/>
    </row>
    <row r="260" spans="8:11" ht="12.75">
      <c r="H260" s="68"/>
      <c r="I260" s="68"/>
      <c r="J260" s="68"/>
      <c r="K260" s="68"/>
    </row>
    <row r="261" spans="8:11" ht="12.75">
      <c r="H261" s="68"/>
      <c r="I261" s="68"/>
      <c r="J261" s="68"/>
      <c r="K261" s="68"/>
    </row>
    <row r="262" spans="8:11" ht="12.75">
      <c r="H262" s="68"/>
      <c r="I262" s="68"/>
      <c r="J262" s="68"/>
      <c r="K262" s="68"/>
    </row>
    <row r="263" spans="8:11" ht="12.75">
      <c r="H263" s="68"/>
      <c r="I263" s="68"/>
      <c r="J263" s="68"/>
      <c r="K263" s="68"/>
    </row>
    <row r="264" spans="8:11" ht="12.75">
      <c r="H264" s="68"/>
      <c r="I264" s="68"/>
      <c r="J264" s="68"/>
      <c r="K264" s="68"/>
    </row>
    <row r="265" spans="8:11" ht="12.75">
      <c r="H265" s="68"/>
      <c r="I265" s="68"/>
      <c r="J265" s="68"/>
      <c r="K265" s="68"/>
    </row>
    <row r="266" spans="8:11" ht="12.75">
      <c r="H266" s="68"/>
      <c r="I266" s="68"/>
      <c r="J266" s="68"/>
      <c r="K266" s="68"/>
    </row>
    <row r="267" spans="8:11" ht="12.75">
      <c r="H267" s="68"/>
      <c r="I267" s="68"/>
      <c r="J267" s="68"/>
      <c r="K267" s="68"/>
    </row>
    <row r="268" spans="8:11" ht="12.75">
      <c r="H268" s="68"/>
      <c r="I268" s="68"/>
      <c r="J268" s="68"/>
      <c r="K268" s="68"/>
    </row>
    <row r="269" spans="8:11" ht="12.75">
      <c r="H269" s="68"/>
      <c r="I269" s="68"/>
      <c r="J269" s="68"/>
      <c r="K269" s="68"/>
    </row>
    <row r="270" spans="8:11" ht="12.75">
      <c r="H270" s="68"/>
      <c r="I270" s="68"/>
      <c r="J270" s="68"/>
      <c r="K270" s="68"/>
    </row>
    <row r="271" spans="8:11" ht="12.75">
      <c r="H271" s="68"/>
      <c r="I271" s="68"/>
      <c r="J271" s="68"/>
      <c r="K271" s="68"/>
    </row>
    <row r="272" spans="8:11" ht="12.75">
      <c r="H272" s="68"/>
      <c r="I272" s="68"/>
      <c r="J272" s="68"/>
      <c r="K272" s="68"/>
    </row>
    <row r="273" spans="8:11" ht="12.75">
      <c r="H273" s="68"/>
      <c r="I273" s="68"/>
      <c r="J273" s="68"/>
      <c r="K273" s="68"/>
    </row>
    <row r="274" spans="8:11" ht="12.75">
      <c r="H274" s="68"/>
      <c r="I274" s="68"/>
      <c r="J274" s="68"/>
      <c r="K274" s="68"/>
    </row>
    <row r="275" spans="8:11" ht="12.75">
      <c r="H275" s="68"/>
      <c r="I275" s="68"/>
      <c r="J275" s="68"/>
      <c r="K275" s="68"/>
    </row>
    <row r="276" spans="8:11" ht="12.75">
      <c r="H276" s="68"/>
      <c r="I276" s="68"/>
      <c r="J276" s="68"/>
      <c r="K276" s="68"/>
    </row>
    <row r="277" spans="8:11" ht="12.75">
      <c r="H277" s="68"/>
      <c r="I277" s="68"/>
      <c r="J277" s="68"/>
      <c r="K277" s="68"/>
    </row>
    <row r="278" spans="8:11" ht="12.75">
      <c r="H278" s="68"/>
      <c r="I278" s="68"/>
      <c r="J278" s="68"/>
      <c r="K278" s="68"/>
    </row>
    <row r="279" spans="8:11" ht="12.75">
      <c r="H279" s="68"/>
      <c r="I279" s="68"/>
      <c r="J279" s="68"/>
      <c r="K279" s="68"/>
    </row>
    <row r="280" spans="8:11" ht="12.75">
      <c r="H280" s="68"/>
      <c r="I280" s="68"/>
      <c r="J280" s="68"/>
      <c r="K280" s="68"/>
    </row>
    <row r="281" spans="8:11" ht="12.75">
      <c r="H281" s="68"/>
      <c r="I281" s="68"/>
      <c r="J281" s="68"/>
      <c r="K281" s="68"/>
    </row>
    <row r="282" spans="8:11" ht="12.75">
      <c r="H282" s="68"/>
      <c r="I282" s="68"/>
      <c r="J282" s="68"/>
      <c r="K282" s="68"/>
    </row>
    <row r="283" spans="8:11" ht="12.75">
      <c r="H283" s="68"/>
      <c r="I283" s="68"/>
      <c r="J283" s="68"/>
      <c r="K283" s="68"/>
    </row>
    <row r="284" spans="8:11" ht="12.75">
      <c r="H284" s="68"/>
      <c r="I284" s="68"/>
      <c r="J284" s="68"/>
      <c r="K284" s="68"/>
    </row>
    <row r="285" spans="8:11" ht="12.75">
      <c r="H285" s="68"/>
      <c r="I285" s="68"/>
      <c r="J285" s="68"/>
      <c r="K285" s="68"/>
    </row>
    <row r="286" spans="8:11" ht="12.75">
      <c r="H286" s="68"/>
      <c r="I286" s="68"/>
      <c r="J286" s="68"/>
      <c r="K286" s="68"/>
    </row>
    <row r="287" spans="8:11" ht="12.75">
      <c r="H287" s="68"/>
      <c r="I287" s="68"/>
      <c r="J287" s="68"/>
      <c r="K287" s="68"/>
    </row>
    <row r="288" spans="8:11" ht="12.75">
      <c r="H288" s="68"/>
      <c r="I288" s="68"/>
      <c r="J288" s="68"/>
      <c r="K288" s="68"/>
    </row>
    <row r="289" spans="8:11" ht="12.75">
      <c r="H289" s="68"/>
      <c r="I289" s="68"/>
      <c r="J289" s="68"/>
      <c r="K289" s="68"/>
    </row>
    <row r="290" spans="8:11" ht="12.75">
      <c r="H290" s="68"/>
      <c r="I290" s="68"/>
      <c r="J290" s="68"/>
      <c r="K290" s="68"/>
    </row>
    <row r="291" spans="8:11" ht="12.75">
      <c r="H291" s="68"/>
      <c r="I291" s="68"/>
      <c r="J291" s="68"/>
      <c r="K291" s="68"/>
    </row>
    <row r="292" spans="8:11" ht="12.75">
      <c r="H292" s="68"/>
      <c r="I292" s="68"/>
      <c r="J292" s="68"/>
      <c r="K292" s="68"/>
    </row>
    <row r="293" spans="8:11" ht="12.75">
      <c r="H293" s="68"/>
      <c r="I293" s="68"/>
      <c r="J293" s="68"/>
      <c r="K293" s="68"/>
    </row>
    <row r="294" spans="8:11" ht="12.75">
      <c r="H294" s="68"/>
      <c r="I294" s="68"/>
      <c r="J294" s="68"/>
      <c r="K294" s="68"/>
    </row>
    <row r="295" spans="8:11" ht="12.75">
      <c r="H295" s="68"/>
      <c r="I295" s="68"/>
      <c r="J295" s="68"/>
      <c r="K295" s="68"/>
    </row>
    <row r="296" spans="8:11" ht="12.75">
      <c r="H296" s="68"/>
      <c r="I296" s="68"/>
      <c r="J296" s="68"/>
      <c r="K296" s="68"/>
    </row>
    <row r="297" spans="8:11" ht="12.75">
      <c r="H297" s="68"/>
      <c r="I297" s="68"/>
      <c r="J297" s="68"/>
      <c r="K297" s="68"/>
    </row>
    <row r="298" spans="8:11" ht="12.75">
      <c r="H298" s="68"/>
      <c r="I298" s="68"/>
      <c r="J298" s="68"/>
      <c r="K298" s="68"/>
    </row>
    <row r="299" spans="8:11" ht="12.75">
      <c r="H299" s="68"/>
      <c r="I299" s="68"/>
      <c r="J299" s="68"/>
      <c r="K299" s="68"/>
    </row>
    <row r="300" spans="8:11" ht="12.75">
      <c r="H300" s="68"/>
      <c r="I300" s="68"/>
      <c r="J300" s="68"/>
      <c r="K300" s="68"/>
    </row>
    <row r="301" spans="8:11" ht="12.75">
      <c r="H301" s="68"/>
      <c r="I301" s="68"/>
      <c r="J301" s="68"/>
      <c r="K301" s="68"/>
    </row>
    <row r="302" spans="8:11" ht="12.75">
      <c r="H302" s="68"/>
      <c r="I302" s="68"/>
      <c r="J302" s="68"/>
      <c r="K302" s="68"/>
    </row>
    <row r="303" spans="8:11" ht="12.75">
      <c r="H303" s="68"/>
      <c r="I303" s="68"/>
      <c r="J303" s="68"/>
      <c r="K303" s="68"/>
    </row>
    <row r="304" spans="8:11" ht="12.75">
      <c r="H304" s="68"/>
      <c r="I304" s="68"/>
      <c r="J304" s="68"/>
      <c r="K304" s="68"/>
    </row>
    <row r="305" spans="8:11" ht="12.75">
      <c r="H305" s="68"/>
      <c r="I305" s="68"/>
      <c r="J305" s="68"/>
      <c r="K305" s="68"/>
    </row>
    <row r="306" spans="8:11" ht="12.75">
      <c r="H306" s="68"/>
      <c r="I306" s="68"/>
      <c r="J306" s="68"/>
      <c r="K306" s="68"/>
    </row>
    <row r="307" spans="8:11" ht="12.75">
      <c r="H307" s="68"/>
      <c r="I307" s="68"/>
      <c r="J307" s="68"/>
      <c r="K307" s="68"/>
    </row>
    <row r="308" spans="8:11" ht="12.75">
      <c r="H308" s="68"/>
      <c r="I308" s="68"/>
      <c r="J308" s="68"/>
      <c r="K308" s="68"/>
    </row>
    <row r="309" spans="8:11" ht="12.75">
      <c r="H309" s="68"/>
      <c r="I309" s="68"/>
      <c r="J309" s="68"/>
      <c r="K309" s="68"/>
    </row>
    <row r="310" spans="8:11" ht="12.75">
      <c r="H310" s="68"/>
      <c r="I310" s="68"/>
      <c r="J310" s="68"/>
      <c r="K310" s="68"/>
    </row>
    <row r="311" spans="8:11" ht="12.75">
      <c r="H311" s="68"/>
      <c r="I311" s="68"/>
      <c r="J311" s="68"/>
      <c r="K311" s="68"/>
    </row>
    <row r="312" spans="8:11" ht="12.75">
      <c r="H312" s="68"/>
      <c r="I312" s="68"/>
      <c r="J312" s="68"/>
      <c r="K312" s="68"/>
    </row>
    <row r="313" spans="8:11" ht="12.75">
      <c r="H313" s="68"/>
      <c r="I313" s="68"/>
      <c r="J313" s="68"/>
      <c r="K313" s="68"/>
    </row>
    <row r="314" spans="8:11" ht="12.75">
      <c r="H314" s="68"/>
      <c r="I314" s="68"/>
      <c r="J314" s="68"/>
      <c r="K314" s="68"/>
    </row>
    <row r="315" spans="8:11" ht="12.75">
      <c r="H315" s="68"/>
      <c r="I315" s="68"/>
      <c r="J315" s="68"/>
      <c r="K315" s="68"/>
    </row>
    <row r="316" spans="8:11" ht="12.75">
      <c r="H316" s="68"/>
      <c r="I316" s="68"/>
      <c r="J316" s="68"/>
      <c r="K316" s="68"/>
    </row>
    <row r="317" spans="8:11" ht="12.75">
      <c r="H317" s="68"/>
      <c r="I317" s="68"/>
      <c r="J317" s="68"/>
      <c r="K317" s="68"/>
    </row>
    <row r="318" spans="8:11" ht="12.75">
      <c r="H318" s="68"/>
      <c r="I318" s="68"/>
      <c r="J318" s="68"/>
      <c r="K318" s="68"/>
    </row>
    <row r="319" spans="8:11" ht="12.75">
      <c r="H319" s="68"/>
      <c r="I319" s="68"/>
      <c r="J319" s="68"/>
      <c r="K319" s="68"/>
    </row>
    <row r="320" spans="8:11" ht="12.75">
      <c r="H320" s="68"/>
      <c r="I320" s="68"/>
      <c r="J320" s="68"/>
      <c r="K320" s="68"/>
    </row>
    <row r="321" spans="8:11" ht="12.75">
      <c r="H321" s="68"/>
      <c r="I321" s="68"/>
      <c r="J321" s="68"/>
      <c r="K321" s="68"/>
    </row>
    <row r="322" spans="8:11" ht="12.75">
      <c r="H322" s="68"/>
      <c r="I322" s="68"/>
      <c r="J322" s="68"/>
      <c r="K322" s="68"/>
    </row>
    <row r="323" spans="8:11" ht="12.75">
      <c r="H323" s="68"/>
      <c r="I323" s="68"/>
      <c r="J323" s="68"/>
      <c r="K323" s="68"/>
    </row>
    <row r="324" spans="8:11" ht="12.75">
      <c r="H324" s="68"/>
      <c r="I324" s="68"/>
      <c r="J324" s="68"/>
      <c r="K324" s="68"/>
    </row>
    <row r="325" spans="8:11" ht="12.75">
      <c r="H325" s="68"/>
      <c r="I325" s="68"/>
      <c r="J325" s="68"/>
      <c r="K325" s="68"/>
    </row>
    <row r="326" spans="8:11" ht="12.75">
      <c r="H326" s="68"/>
      <c r="I326" s="68"/>
      <c r="J326" s="68"/>
      <c r="K326" s="68"/>
    </row>
    <row r="327" spans="8:11" ht="12.75">
      <c r="H327" s="68"/>
      <c r="I327" s="68"/>
      <c r="J327" s="68"/>
      <c r="K327" s="68"/>
    </row>
    <row r="328" spans="8:11" ht="12.75">
      <c r="H328" s="68"/>
      <c r="I328" s="68"/>
      <c r="J328" s="68"/>
      <c r="K328" s="68"/>
    </row>
    <row r="329" spans="8:11" ht="12.75">
      <c r="H329" s="68"/>
      <c r="I329" s="68"/>
      <c r="J329" s="68"/>
      <c r="K329" s="68"/>
    </row>
    <row r="330" spans="8:11" ht="12.75">
      <c r="H330" s="68"/>
      <c r="I330" s="68"/>
      <c r="J330" s="68"/>
      <c r="K330" s="68"/>
    </row>
    <row r="331" spans="8:11" ht="12.75">
      <c r="H331" s="68"/>
      <c r="I331" s="68"/>
      <c r="J331" s="68"/>
      <c r="K331" s="68"/>
    </row>
    <row r="332" spans="8:11" ht="12.75">
      <c r="H332" s="68"/>
      <c r="I332" s="68"/>
      <c r="J332" s="68"/>
      <c r="K332" s="68"/>
    </row>
    <row r="333" spans="8:11" ht="12.75">
      <c r="H333" s="68"/>
      <c r="I333" s="68"/>
      <c r="J333" s="68"/>
      <c r="K333" s="68"/>
    </row>
    <row r="334" spans="8:11" ht="12.75">
      <c r="H334" s="68"/>
      <c r="I334" s="68"/>
      <c r="J334" s="68"/>
      <c r="K334" s="68"/>
    </row>
    <row r="335" spans="8:11" ht="12.75">
      <c r="H335" s="68"/>
      <c r="I335" s="68"/>
      <c r="J335" s="68"/>
      <c r="K335" s="68"/>
    </row>
    <row r="336" spans="8:11" ht="12.75">
      <c r="H336" s="68"/>
      <c r="I336" s="68"/>
      <c r="J336" s="68"/>
      <c r="K336" s="68"/>
    </row>
    <row r="337" spans="8:11" ht="12.75">
      <c r="H337" s="68"/>
      <c r="I337" s="68"/>
      <c r="J337" s="68"/>
      <c r="K337" s="68"/>
    </row>
    <row r="338" spans="8:11" ht="12.75">
      <c r="H338" s="68"/>
      <c r="I338" s="68"/>
      <c r="J338" s="68"/>
      <c r="K338" s="68"/>
    </row>
    <row r="339" spans="8:11" ht="12.75">
      <c r="H339" s="68"/>
      <c r="I339" s="68"/>
      <c r="J339" s="68"/>
      <c r="K339" s="68"/>
    </row>
    <row r="340" spans="8:11" ht="12.75">
      <c r="H340" s="68"/>
      <c r="I340" s="68"/>
      <c r="J340" s="68"/>
      <c r="K340" s="68"/>
    </row>
    <row r="341" spans="8:11" ht="12.75">
      <c r="H341" s="68"/>
      <c r="I341" s="68"/>
      <c r="J341" s="68"/>
      <c r="K341" s="68"/>
    </row>
    <row r="342" spans="8:11" ht="12.75">
      <c r="H342" s="68"/>
      <c r="I342" s="68"/>
      <c r="J342" s="68"/>
      <c r="K342" s="68"/>
    </row>
    <row r="343" spans="8:11" ht="12.75">
      <c r="H343" s="68"/>
      <c r="I343" s="68"/>
      <c r="J343" s="68"/>
      <c r="K343" s="68"/>
    </row>
    <row r="344" spans="8:11" ht="12.75">
      <c r="H344" s="68"/>
      <c r="I344" s="68"/>
      <c r="J344" s="68"/>
      <c r="K344" s="68"/>
    </row>
    <row r="345" spans="8:11" ht="12.75">
      <c r="H345" s="68"/>
      <c r="I345" s="68"/>
      <c r="J345" s="68"/>
      <c r="K345" s="68"/>
    </row>
    <row r="346" spans="8:11" ht="12.75">
      <c r="H346" s="68"/>
      <c r="I346" s="68"/>
      <c r="J346" s="68"/>
      <c r="K346" s="68"/>
    </row>
    <row r="347" spans="8:11" ht="12.75">
      <c r="H347" s="68"/>
      <c r="I347" s="68"/>
      <c r="J347" s="68"/>
      <c r="K347" s="68"/>
    </row>
    <row r="348" spans="8:11" ht="12.75">
      <c r="H348" s="68"/>
      <c r="I348" s="68"/>
      <c r="J348" s="68"/>
      <c r="K348" s="68"/>
    </row>
    <row r="349" spans="8:11" ht="12.75">
      <c r="H349" s="68"/>
      <c r="I349" s="68"/>
      <c r="J349" s="68"/>
      <c r="K349" s="68"/>
    </row>
    <row r="350" spans="8:11" ht="12.75">
      <c r="H350" s="68"/>
      <c r="I350" s="68"/>
      <c r="J350" s="68"/>
      <c r="K350" s="68"/>
    </row>
    <row r="351" spans="8:11" ht="12.75">
      <c r="H351" s="68"/>
      <c r="I351" s="68"/>
      <c r="J351" s="68"/>
      <c r="K351" s="68"/>
    </row>
    <row r="352" spans="8:11" ht="12.75">
      <c r="H352" s="68"/>
      <c r="I352" s="68"/>
      <c r="J352" s="68"/>
      <c r="K352" s="68"/>
    </row>
    <row r="353" spans="8:11" ht="12.75">
      <c r="H353" s="68"/>
      <c r="I353" s="68"/>
      <c r="J353" s="68"/>
      <c r="K353" s="68"/>
    </row>
    <row r="354" spans="8:11" ht="12.75">
      <c r="H354" s="68"/>
      <c r="I354" s="68"/>
      <c r="J354" s="68"/>
      <c r="K354" s="68"/>
    </row>
    <row r="355" spans="8:11" ht="12.75">
      <c r="H355" s="68"/>
      <c r="I355" s="68"/>
      <c r="J355" s="68"/>
      <c r="K355" s="68"/>
    </row>
    <row r="356" spans="8:11" ht="12.75">
      <c r="H356" s="68"/>
      <c r="I356" s="68"/>
      <c r="J356" s="68"/>
      <c r="K356" s="68"/>
    </row>
    <row r="357" spans="8:11" ht="12.75">
      <c r="H357" s="68"/>
      <c r="I357" s="68"/>
      <c r="J357" s="68"/>
      <c r="K357" s="68"/>
    </row>
    <row r="358" spans="8:11" ht="12.75">
      <c r="H358" s="68"/>
      <c r="I358" s="68"/>
      <c r="J358" s="68"/>
      <c r="K358" s="68"/>
    </row>
    <row r="359" spans="8:11" ht="12.75">
      <c r="H359" s="68"/>
      <c r="I359" s="68"/>
      <c r="J359" s="68"/>
      <c r="K359" s="68"/>
    </row>
    <row r="360" spans="8:11" ht="12.75">
      <c r="H360" s="68"/>
      <c r="I360" s="68"/>
      <c r="J360" s="68"/>
      <c r="K360" s="68"/>
    </row>
    <row r="361" spans="8:11" ht="12.75">
      <c r="H361" s="68"/>
      <c r="I361" s="68"/>
      <c r="J361" s="68"/>
      <c r="K361" s="68"/>
    </row>
    <row r="362" spans="8:11" ht="12.75">
      <c r="H362" s="68"/>
      <c r="I362" s="68"/>
      <c r="J362" s="68"/>
      <c r="K362" s="68"/>
    </row>
    <row r="363" spans="8:11" ht="12.75">
      <c r="H363" s="68"/>
      <c r="I363" s="68"/>
      <c r="J363" s="68"/>
      <c r="K363" s="68"/>
    </row>
    <row r="364" spans="8:11" ht="12.75">
      <c r="H364" s="68"/>
      <c r="I364" s="68"/>
      <c r="J364" s="68"/>
      <c r="K364" s="68"/>
    </row>
    <row r="365" spans="8:11" ht="12.75">
      <c r="H365" s="68"/>
      <c r="I365" s="68"/>
      <c r="J365" s="68"/>
      <c r="K365" s="68"/>
    </row>
    <row r="366" spans="8:11" ht="12.75">
      <c r="H366" s="68"/>
      <c r="I366" s="68"/>
      <c r="J366" s="68"/>
      <c r="K366" s="68"/>
    </row>
    <row r="367" spans="8:11" ht="12.75">
      <c r="H367" s="68"/>
      <c r="I367" s="68"/>
      <c r="J367" s="68"/>
      <c r="K367" s="68"/>
    </row>
    <row r="368" spans="8:11" ht="12.75">
      <c r="H368" s="68"/>
      <c r="I368" s="68"/>
      <c r="J368" s="68"/>
      <c r="K368" s="68"/>
    </row>
    <row r="369" spans="8:11" ht="12.75">
      <c r="H369" s="68"/>
      <c r="I369" s="68"/>
      <c r="J369" s="68"/>
      <c r="K369" s="68"/>
    </row>
    <row r="370" spans="8:11" ht="12.75">
      <c r="H370" s="68"/>
      <c r="I370" s="68"/>
      <c r="J370" s="68"/>
      <c r="K370" s="68"/>
    </row>
    <row r="371" spans="8:11" ht="12.75">
      <c r="H371" s="68"/>
      <c r="I371" s="68"/>
      <c r="J371" s="68"/>
      <c r="K371" s="68"/>
    </row>
    <row r="372" spans="8:11" ht="12.75">
      <c r="H372" s="68"/>
      <c r="I372" s="68"/>
      <c r="J372" s="68"/>
      <c r="K372" s="68"/>
    </row>
    <row r="373" spans="8:11" ht="12.75">
      <c r="H373" s="68"/>
      <c r="I373" s="68"/>
      <c r="J373" s="68"/>
      <c r="K373" s="68"/>
    </row>
    <row r="374" spans="8:11" ht="12.75">
      <c r="H374" s="68"/>
      <c r="I374" s="68"/>
      <c r="J374" s="68"/>
      <c r="K374" s="68"/>
    </row>
    <row r="375" spans="8:11" ht="12.75">
      <c r="H375" s="68"/>
      <c r="I375" s="68"/>
      <c r="J375" s="68"/>
      <c r="K375" s="68"/>
    </row>
    <row r="376" spans="8:11" ht="12.75">
      <c r="H376" s="68"/>
      <c r="I376" s="68"/>
      <c r="J376" s="68"/>
      <c r="K376" s="68"/>
    </row>
    <row r="377" spans="8:11" ht="12.75">
      <c r="H377" s="68"/>
      <c r="I377" s="68"/>
      <c r="J377" s="68"/>
      <c r="K377" s="68"/>
    </row>
    <row r="378" spans="8:11" ht="12.75">
      <c r="H378" s="68"/>
      <c r="I378" s="68"/>
      <c r="J378" s="68"/>
      <c r="K378" s="68"/>
    </row>
    <row r="379" spans="8:11" ht="12.75">
      <c r="H379" s="68"/>
      <c r="I379" s="68"/>
      <c r="J379" s="68"/>
      <c r="K379" s="68"/>
    </row>
    <row r="380" spans="8:11" ht="12.75">
      <c r="H380" s="68"/>
      <c r="I380" s="68"/>
      <c r="J380" s="68"/>
      <c r="K380" s="68"/>
    </row>
    <row r="381" spans="8:11" ht="12.75">
      <c r="H381" s="68"/>
      <c r="I381" s="68"/>
      <c r="J381" s="68"/>
      <c r="K381" s="68"/>
    </row>
    <row r="382" spans="8:11" ht="12.75">
      <c r="H382" s="68"/>
      <c r="I382" s="68"/>
      <c r="J382" s="68"/>
      <c r="K382" s="68"/>
    </row>
    <row r="383" spans="8:11" ht="12.75">
      <c r="H383" s="68"/>
      <c r="I383" s="68"/>
      <c r="J383" s="68"/>
      <c r="K383" s="68"/>
    </row>
    <row r="384" spans="8:11" ht="12.75">
      <c r="H384" s="68"/>
      <c r="I384" s="68"/>
      <c r="J384" s="68"/>
      <c r="K384" s="68"/>
    </row>
    <row r="385" spans="8:11" ht="12.75">
      <c r="H385" s="68"/>
      <c r="I385" s="68"/>
      <c r="J385" s="68"/>
      <c r="K385" s="68"/>
    </row>
    <row r="386" spans="8:11" ht="12.75">
      <c r="H386" s="68"/>
      <c r="I386" s="68"/>
      <c r="J386" s="68"/>
      <c r="K386" s="68"/>
    </row>
    <row r="387" spans="8:11" ht="12.75">
      <c r="H387" s="68"/>
      <c r="I387" s="68"/>
      <c r="J387" s="68"/>
      <c r="K387" s="68"/>
    </row>
    <row r="388" spans="8:11" ht="12.75">
      <c r="H388" s="68"/>
      <c r="I388" s="68"/>
      <c r="J388" s="68"/>
      <c r="K388" s="68"/>
    </row>
    <row r="389" spans="8:11" ht="12.75">
      <c r="H389" s="68"/>
      <c r="I389" s="68"/>
      <c r="J389" s="68"/>
      <c r="K389" s="68"/>
    </row>
    <row r="390" spans="8:11" ht="12.75">
      <c r="H390" s="68"/>
      <c r="I390" s="68"/>
      <c r="J390" s="68"/>
      <c r="K390" s="68"/>
    </row>
    <row r="391" spans="8:11" ht="12.75">
      <c r="H391" s="68"/>
      <c r="I391" s="68"/>
      <c r="J391" s="68"/>
      <c r="K391" s="68"/>
    </row>
    <row r="392" spans="8:11" ht="12.75">
      <c r="H392" s="68"/>
      <c r="I392" s="68"/>
      <c r="J392" s="68"/>
      <c r="K392" s="68"/>
    </row>
    <row r="393" spans="8:11" ht="12.75">
      <c r="H393" s="68"/>
      <c r="I393" s="68"/>
      <c r="J393" s="68"/>
      <c r="K393" s="68"/>
    </row>
    <row r="394" spans="8:11" ht="12.75">
      <c r="H394" s="68"/>
      <c r="I394" s="68"/>
      <c r="J394" s="68"/>
      <c r="K394" s="68"/>
    </row>
    <row r="395" spans="8:11" ht="12.75">
      <c r="H395" s="68"/>
      <c r="I395" s="68"/>
      <c r="J395" s="68"/>
      <c r="K395" s="68"/>
    </row>
    <row r="396" spans="8:11" ht="12.75">
      <c r="H396" s="68"/>
      <c r="I396" s="68"/>
      <c r="J396" s="68"/>
      <c r="K396" s="68"/>
    </row>
    <row r="397" spans="8:11" ht="12.75">
      <c r="H397" s="68"/>
      <c r="I397" s="68"/>
      <c r="J397" s="68"/>
      <c r="K397" s="68"/>
    </row>
    <row r="398" spans="8:11" ht="12.75">
      <c r="H398" s="68"/>
      <c r="I398" s="68"/>
      <c r="J398" s="68"/>
      <c r="K398" s="68"/>
    </row>
    <row r="399" spans="8:11" ht="12.75">
      <c r="H399" s="68"/>
      <c r="I399" s="68"/>
      <c r="J399" s="68"/>
      <c r="K399" s="68"/>
    </row>
    <row r="400" spans="8:11" ht="12.75">
      <c r="H400" s="68"/>
      <c r="I400" s="68"/>
      <c r="J400" s="68"/>
      <c r="K400" s="68"/>
    </row>
    <row r="401" spans="8:11" ht="12.75">
      <c r="H401" s="68"/>
      <c r="I401" s="68"/>
      <c r="J401" s="68"/>
      <c r="K401" s="68"/>
    </row>
    <row r="402" spans="8:11" ht="12.75">
      <c r="H402" s="68"/>
      <c r="I402" s="68"/>
      <c r="J402" s="68"/>
      <c r="K402" s="68"/>
    </row>
    <row r="403" spans="8:11" ht="12.75">
      <c r="H403" s="68"/>
      <c r="I403" s="68"/>
      <c r="J403" s="68"/>
      <c r="K403" s="68"/>
    </row>
    <row r="404" spans="8:11" ht="12.75">
      <c r="H404" s="68"/>
      <c r="I404" s="68"/>
      <c r="J404" s="68"/>
      <c r="K404" s="68"/>
    </row>
    <row r="405" spans="8:11" ht="12.75">
      <c r="H405" s="68"/>
      <c r="I405" s="68"/>
      <c r="J405" s="68"/>
      <c r="K405" s="68"/>
    </row>
    <row r="406" spans="8:11" ht="12.75">
      <c r="H406" s="68"/>
      <c r="I406" s="68"/>
      <c r="J406" s="68"/>
      <c r="K406" s="68"/>
    </row>
    <row r="407" spans="8:11" ht="12.75">
      <c r="H407" s="68"/>
      <c r="I407" s="68"/>
      <c r="J407" s="68"/>
      <c r="K407" s="68"/>
    </row>
    <row r="408" spans="8:11" ht="12.75">
      <c r="H408" s="68"/>
      <c r="I408" s="68"/>
      <c r="J408" s="68"/>
      <c r="K408" s="68"/>
    </row>
    <row r="409" spans="8:11" ht="12.75">
      <c r="H409" s="68"/>
      <c r="I409" s="68"/>
      <c r="J409" s="68"/>
      <c r="K409" s="68"/>
    </row>
    <row r="410" spans="8:11" ht="12.75">
      <c r="H410" s="68"/>
      <c r="I410" s="68"/>
      <c r="J410" s="68"/>
      <c r="K410" s="68"/>
    </row>
    <row r="411" spans="8:11" ht="12.75">
      <c r="H411" s="68"/>
      <c r="I411" s="68"/>
      <c r="J411" s="68"/>
      <c r="K411" s="68"/>
    </row>
    <row r="412" spans="8:11" ht="12.75">
      <c r="H412" s="68"/>
      <c r="I412" s="68"/>
      <c r="J412" s="68"/>
      <c r="K412" s="68"/>
    </row>
    <row r="413" spans="8:11" ht="12.75">
      <c r="H413" s="68"/>
      <c r="I413" s="68"/>
      <c r="J413" s="68"/>
      <c r="K413" s="68"/>
    </row>
    <row r="414" spans="8:11" ht="12.75">
      <c r="H414" s="68"/>
      <c r="I414" s="68"/>
      <c r="J414" s="68"/>
      <c r="K414" s="68"/>
    </row>
    <row r="415" spans="8:11" ht="12.75">
      <c r="H415" s="68"/>
      <c r="I415" s="68"/>
      <c r="J415" s="68"/>
      <c r="K415" s="68"/>
    </row>
    <row r="416" spans="8:11" ht="12.75">
      <c r="H416" s="68"/>
      <c r="I416" s="68"/>
      <c r="J416" s="68"/>
      <c r="K416" s="68"/>
    </row>
    <row r="417" spans="8:11" ht="12.75">
      <c r="H417" s="68"/>
      <c r="I417" s="68"/>
      <c r="J417" s="68"/>
      <c r="K417" s="68"/>
    </row>
    <row r="418" spans="8:11" ht="12.75">
      <c r="H418" s="68"/>
      <c r="I418" s="68"/>
      <c r="J418" s="68"/>
      <c r="K418" s="68"/>
    </row>
    <row r="419" spans="8:11" ht="12.75">
      <c r="H419" s="68"/>
      <c r="I419" s="68"/>
      <c r="J419" s="68"/>
      <c r="K419" s="68"/>
    </row>
    <row r="420" spans="8:11" ht="12.75">
      <c r="H420" s="68"/>
      <c r="I420" s="68"/>
      <c r="J420" s="68"/>
      <c r="K420" s="68"/>
    </row>
    <row r="421" spans="8:11" ht="12.75">
      <c r="H421" s="68"/>
      <c r="I421" s="68"/>
      <c r="J421" s="68"/>
      <c r="K421" s="68"/>
    </row>
    <row r="422" spans="8:11" ht="12.75">
      <c r="H422" s="68"/>
      <c r="I422" s="68"/>
      <c r="J422" s="68"/>
      <c r="K422" s="68"/>
    </row>
    <row r="423" spans="8:11" ht="12.75">
      <c r="H423" s="68"/>
      <c r="I423" s="68"/>
      <c r="J423" s="68"/>
      <c r="K423" s="68"/>
    </row>
    <row r="424" spans="8:11" ht="12.75">
      <c r="H424" s="68"/>
      <c r="I424" s="68"/>
      <c r="J424" s="68"/>
      <c r="K424" s="68"/>
    </row>
    <row r="425" spans="8:11" ht="12.75">
      <c r="H425" s="68"/>
      <c r="I425" s="68"/>
      <c r="J425" s="68"/>
      <c r="K425" s="68"/>
    </row>
    <row r="426" spans="8:11" ht="12.75">
      <c r="H426" s="68"/>
      <c r="I426" s="68"/>
      <c r="J426" s="68"/>
      <c r="K426" s="68"/>
    </row>
    <row r="427" spans="8:11" ht="12.75">
      <c r="H427" s="68"/>
      <c r="I427" s="68"/>
      <c r="J427" s="68"/>
      <c r="K427" s="68"/>
    </row>
    <row r="428" spans="8:11" ht="12.75">
      <c r="H428" s="68"/>
      <c r="I428" s="68"/>
      <c r="J428" s="68"/>
      <c r="K428" s="68"/>
    </row>
    <row r="429" spans="8:11" ht="12.75">
      <c r="H429" s="68"/>
      <c r="I429" s="68"/>
      <c r="J429" s="68"/>
      <c r="K429" s="68"/>
    </row>
    <row r="430" spans="8:11" ht="12.75">
      <c r="H430" s="68"/>
      <c r="I430" s="68"/>
      <c r="J430" s="68"/>
      <c r="K430" s="68"/>
    </row>
    <row r="431" spans="8:11" ht="12.75">
      <c r="H431" s="68"/>
      <c r="I431" s="68"/>
      <c r="J431" s="68"/>
      <c r="K431" s="68"/>
    </row>
    <row r="432" spans="8:11" ht="12.75">
      <c r="H432" s="68"/>
      <c r="I432" s="68"/>
      <c r="J432" s="68"/>
      <c r="K432" s="68"/>
    </row>
    <row r="433" spans="8:11" ht="12.75">
      <c r="H433" s="68"/>
      <c r="I433" s="68"/>
      <c r="J433" s="68"/>
      <c r="K433" s="68"/>
    </row>
    <row r="434" spans="8:11" ht="12.75">
      <c r="H434" s="68"/>
      <c r="I434" s="68"/>
      <c r="J434" s="68"/>
      <c r="K434" s="68"/>
    </row>
    <row r="435" spans="8:11" ht="12.75">
      <c r="H435" s="68"/>
      <c r="I435" s="68"/>
      <c r="J435" s="68"/>
      <c r="K435" s="68"/>
    </row>
    <row r="436" spans="8:11" ht="12.75">
      <c r="H436" s="68"/>
      <c r="I436" s="68"/>
      <c r="J436" s="68"/>
      <c r="K436" s="68"/>
    </row>
    <row r="437" spans="8:11" ht="12.75">
      <c r="H437" s="68"/>
      <c r="I437" s="68"/>
      <c r="J437" s="68"/>
      <c r="K437" s="68"/>
    </row>
    <row r="438" spans="8:11" ht="12.75">
      <c r="H438" s="68"/>
      <c r="I438" s="68"/>
      <c r="J438" s="68"/>
      <c r="K438" s="68"/>
    </row>
    <row r="439" spans="8:11" ht="12.75">
      <c r="H439" s="68"/>
      <c r="I439" s="68"/>
      <c r="J439" s="68"/>
      <c r="K439" s="68"/>
    </row>
    <row r="440" spans="8:11" ht="12.75">
      <c r="H440" s="68"/>
      <c r="I440" s="68"/>
      <c r="J440" s="68"/>
      <c r="K440" s="68"/>
    </row>
    <row r="441" spans="8:11" ht="12.75">
      <c r="H441" s="68"/>
      <c r="I441" s="68"/>
      <c r="J441" s="68"/>
      <c r="K441" s="68"/>
    </row>
    <row r="442" spans="8:11" ht="12.75">
      <c r="H442" s="68"/>
      <c r="I442" s="68"/>
      <c r="J442" s="68"/>
      <c r="K442" s="68"/>
    </row>
    <row r="443" spans="8:11" ht="12.75">
      <c r="H443" s="68"/>
      <c r="I443" s="68"/>
      <c r="J443" s="68"/>
      <c r="K443" s="68"/>
    </row>
    <row r="444" spans="8:11" ht="12.75">
      <c r="H444" s="68"/>
      <c r="I444" s="68"/>
      <c r="J444" s="68"/>
      <c r="K444" s="68"/>
    </row>
    <row r="445" spans="8:11" ht="12.75">
      <c r="H445" s="68"/>
      <c r="I445" s="68"/>
      <c r="J445" s="68"/>
      <c r="K445" s="68"/>
    </row>
    <row r="446" spans="8:11" ht="12.75">
      <c r="H446" s="68"/>
      <c r="I446" s="68"/>
      <c r="J446" s="68"/>
      <c r="K446" s="68"/>
    </row>
    <row r="447" spans="8:11" ht="12.75">
      <c r="H447" s="68"/>
      <c r="I447" s="68"/>
      <c r="J447" s="68"/>
      <c r="K447" s="68"/>
    </row>
    <row r="448" spans="8:11" ht="12.75">
      <c r="H448" s="68"/>
      <c r="I448" s="68"/>
      <c r="J448" s="68"/>
      <c r="K448" s="68"/>
    </row>
    <row r="449" spans="8:11" ht="12.75">
      <c r="H449" s="68"/>
      <c r="I449" s="68"/>
      <c r="J449" s="68"/>
      <c r="K449" s="68"/>
    </row>
  </sheetData>
  <sheetProtection/>
  <mergeCells count="14">
    <mergeCell ref="A1:F1"/>
    <mergeCell ref="A2:F2"/>
    <mergeCell ref="K3:K4"/>
    <mergeCell ref="E3:E4"/>
    <mergeCell ref="D3:D4"/>
    <mergeCell ref="A3:A4"/>
    <mergeCell ref="B3:B4"/>
    <mergeCell ref="C3:C4"/>
    <mergeCell ref="A127:B127"/>
    <mergeCell ref="A137:B137"/>
    <mergeCell ref="A65:B65"/>
    <mergeCell ref="A76:B76"/>
    <mergeCell ref="A77:B77"/>
    <mergeCell ref="J3:J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Kazna8</dc:creator>
  <cp:keywords/>
  <dc:description/>
  <cp:lastModifiedBy>Пользователь Windows</cp:lastModifiedBy>
  <cp:lastPrinted>2014-02-13T05:07:52Z</cp:lastPrinted>
  <dcterms:created xsi:type="dcterms:W3CDTF">2010-02-01T13:08:46Z</dcterms:created>
  <dcterms:modified xsi:type="dcterms:W3CDTF">2022-03-29T13:20:32Z</dcterms:modified>
  <cp:category/>
  <cp:version/>
  <cp:contentType/>
  <cp:contentStatus/>
</cp:coreProperties>
</file>