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<sst xmlns="http://schemas.openxmlformats.org/spreadsheetml/2006/main" count="300" uniqueCount="112">
  <si>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</si>
  <si>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</si>
  <si>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</si>
  <si>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</si>
  <si>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</si>
  <si>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</si>
  <si>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</si>
  <si>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</si>
  <si>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</si>
  <si>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</si>
  <si>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</si>
  <si>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</si>
  <si>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</si>
  <si>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</si>
  <si>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</si>
  <si>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</si>
  <si>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</si>
  <si>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</si>
  <si>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</si>
  <si>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</si>
  <si>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</si>
  <si>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</si>
  <si>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</si>
  <si>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</si>
  <si>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</si>
  <si>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</si>
  <si>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</si>
  <si>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</si>
  <si>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</si>
  <si>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</si>
  <si>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</si>
  <si>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</si>
  <si>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</si>
  <si>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</si>
  <si>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</si>
  <si>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</si>
  <si>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</si>
  <si>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</si>
  <si>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</si>
  <si>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</si>
  <si>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</si>
  <si>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</si>
  <si>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</si>
  <si>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</si>
  <si>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</si>
  <si>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</si>
  <si>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</si>
  <si>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</si>
  <si>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</si>
  <si>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</si>
  <si>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</si>
  <si>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</si>
  <si>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</si>
  <si>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</si>
  <si>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</si>
  <si>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</si>
  <si>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</si>
  <si>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</si>
  <si>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</si>
  <si>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</si>
  <si>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</si>
  <si>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</si>
  <si>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</si>
  <si>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</si>
  <si>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</si>
  <si>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</si>
  <si>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</si>
  <si>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</si>
  <si>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</si>
  <si>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</si>
  <si>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</si>
  <si>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</si>
  <si>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</si>
  <si>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</si>
  <si>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</si>
  <si>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</si>
  <si>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</si>
  <si>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</si>
  <si>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</si>
  <si>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</si>
  <si>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</si>
  <si>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</si>
  <si>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</si>
  <si>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</si>
  <si>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</si>
  <si>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</si>
  <si>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</si>
  <si>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</si>
  <si>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</si>
  <si>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</si>
  <si>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</si>
  <si>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</si>
  <si>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</si>
  <si>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</si>
  <si>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</si>
  <si>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</si>
  <si>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</si>
  <si>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план на 2014 год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</si>
  <si>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</si>
  <si>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</si>
  <si>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</si>
  <si>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</si>
  <si>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</si>
  <si>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</si>
  <si>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</si>
  <si>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</si>
  <si>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</si>
  <si>
    <t>на 1 марта</t>
  </si>
  <si>
    <t>001 117 05 005 10 0000 180</t>
  </si>
  <si>
    <t>на 1 марта 2014 года</t>
  </si>
  <si>
    <t>исполнено на 1 марта</t>
  </si>
  <si>
    <t>об исполнении бюджетов поселений на 1 марта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</si>
</sst>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 outlineLevelRow="2" outlineLevelCol="1"/>
  <cols>
    <col min="1" max="1" width="28.875" style="50" customWidth="1"/>
    <col min="2" max="2" width="29.625" style="50" customWidth="1"/>
    <col min="3" max="3" width="11.375" style="50" customWidth="1" outlineLevel="1"/>
    <col min="4" max="4" width="15.00390625" style="50" customWidth="1" outlineLevel="1"/>
    <col min="5" max="5" width="11.875" style="50" customWidth="1"/>
    <col min="6" max="6" width="13.00390625" style="50" customWidth="1"/>
    <col min="7" max="7" width="13.75390625" style="50" customWidth="1"/>
    <col min="8" max="16384" width="9.125" style="50" customWidth="1"/>
  </cols>
  <sheetData>
    <row r="1" spans="1:7" ht="17.25" customHeight="1">
      <c r="A1" s="75" t="s">
        <v>0</v>
      </c>
      <c r="B1" s="75"/>
      <c r="C1" s="75"/>
      <c r="D1" s="75"/>
      <c r="E1" s="75"/>
      <c r="F1" s="75"/>
      <c r="G1" s="75"/>
    </row>
    <row r="2" spans="1:7" ht="15.75">
      <c r="A2" s="75" t="s">
        <v>1</v>
      </c>
      <c r="B2" s="75"/>
      <c r="C2" s="75"/>
      <c r="D2" s="75"/>
      <c r="E2" s="75"/>
      <c r="F2" s="75"/>
      <c r="G2" s="75"/>
    </row>
    <row r="3" spans="1:7" ht="15.75">
      <c r="A3" s="75" t="s">
        <v>109</v>
      </c>
      <c r="B3" s="75"/>
      <c r="C3" s="75"/>
      <c r="D3" s="75"/>
      <c r="E3" s="75"/>
      <c r="F3" s="75"/>
      <c r="G3" s="75"/>
    </row>
    <row r="4" spans="1:7" ht="87" customHeight="1">
      <c r="A4" s="38" t="s">
        <v>2</v>
      </c>
      <c r="B4" s="39" t="s">
        <v>3</v>
      </c>
      <c r="C4" s="40" t="s">
        <v>93</v>
      </c>
      <c r="D4" s="41" t="s">
        <v>94</v>
      </c>
      <c r="E4" s="41" t="s">
        <v>110</v>
      </c>
      <c r="F4" s="41" t="s">
        <v>70</v>
      </c>
      <c r="G4" s="41" t="s">
        <v>78</v>
      </c>
    </row>
    <row r="5" spans="1:7" ht="15.75" outlineLevel="1">
      <c r="A5" s="42" t="s">
        <v>4</v>
      </c>
      <c r="B5" s="49" t="s">
        <v>5</v>
      </c>
      <c r="C5" s="44">
        <v>71119.9</v>
      </c>
      <c r="D5" s="44">
        <v>71119.9</v>
      </c>
      <c r="E5" s="44">
        <v>8148.7</v>
      </c>
      <c r="F5" s="45">
        <f>E5/C5</f>
        <v>0.11457693275721705</v>
      </c>
      <c r="G5" s="45">
        <f>E5/D5</f>
        <v>0.11457693275721705</v>
      </c>
    </row>
    <row r="6" spans="1:7" ht="15.75" outlineLevel="1">
      <c r="A6" s="42" t="s">
        <v>100</v>
      </c>
      <c r="B6" s="49" t="s">
        <v>101</v>
      </c>
      <c r="C6" s="44">
        <v>11554.9</v>
      </c>
      <c r="D6" s="44">
        <v>11554.9</v>
      </c>
      <c r="E6" s="44">
        <v>1446.5</v>
      </c>
      <c r="F6" s="45">
        <f>E6/C6</f>
        <v>0.1251849864559624</v>
      </c>
      <c r="G6" s="45">
        <f>E6/D6</f>
        <v>0.1251849864559624</v>
      </c>
    </row>
    <row r="7" spans="1:7" ht="15.75" outlineLevel="1">
      <c r="A7" s="42" t="s">
        <v>6</v>
      </c>
      <c r="B7" s="49" t="s">
        <v>7</v>
      </c>
      <c r="C7" s="44">
        <v>5631.5</v>
      </c>
      <c r="D7" s="44">
        <v>5631.5</v>
      </c>
      <c r="E7" s="44">
        <v>1311.1</v>
      </c>
      <c r="F7" s="45">
        <f>E7/C7</f>
        <v>0.23281541330018643</v>
      </c>
      <c r="G7" s="45">
        <f>E7/D7</f>
        <v>0.23281541330018643</v>
      </c>
    </row>
    <row r="8" spans="1:7" ht="15.75" outlineLevel="1">
      <c r="A8" s="42" t="s">
        <v>8</v>
      </c>
      <c r="B8" s="49" t="s">
        <v>9</v>
      </c>
      <c r="C8" s="44">
        <v>25.8</v>
      </c>
      <c r="D8" s="44">
        <v>25.8</v>
      </c>
      <c r="E8" s="44">
        <v>-43.6</v>
      </c>
      <c r="F8" s="45"/>
      <c r="G8" s="45"/>
    </row>
    <row r="9" spans="1:7" ht="15.75" outlineLevel="1">
      <c r="A9" s="42" t="s">
        <v>10</v>
      </c>
      <c r="B9" s="49" t="s">
        <v>77</v>
      </c>
      <c r="C9" s="44">
        <v>2668.2</v>
      </c>
      <c r="D9" s="44">
        <v>2668.2</v>
      </c>
      <c r="E9" s="44">
        <v>68.1</v>
      </c>
      <c r="F9" s="45">
        <f>E9/C9</f>
        <v>0.02552282437598381</v>
      </c>
      <c r="G9" s="45">
        <f>E9/D9</f>
        <v>0.02552282437598381</v>
      </c>
    </row>
    <row r="10" spans="1:7" ht="15.75" outlineLevel="1">
      <c r="A10" s="42" t="s">
        <v>12</v>
      </c>
      <c r="B10" s="49" t="s">
        <v>13</v>
      </c>
      <c r="C10" s="44">
        <v>9237</v>
      </c>
      <c r="D10" s="44">
        <v>9237</v>
      </c>
      <c r="E10" s="44">
        <v>885.5</v>
      </c>
      <c r="F10" s="45">
        <f>E10/C10</f>
        <v>0.09586445815741042</v>
      </c>
      <c r="G10" s="45">
        <f>E10/D10</f>
        <v>0.09586445815741042</v>
      </c>
    </row>
    <row r="11" spans="1:7" ht="15.75" outlineLevel="1">
      <c r="A11" s="42" t="s">
        <v>14</v>
      </c>
      <c r="B11" s="49" t="s">
        <v>15</v>
      </c>
      <c r="C11" s="44">
        <v>907.5</v>
      </c>
      <c r="D11" s="44">
        <v>907.5</v>
      </c>
      <c r="E11" s="44">
        <v>101.7</v>
      </c>
      <c r="F11" s="45">
        <f>E11/C11</f>
        <v>0.11206611570247935</v>
      </c>
      <c r="G11" s="45">
        <f>E11/D11</f>
        <v>0.11206611570247935</v>
      </c>
    </row>
    <row r="12" spans="1:7" ht="15.75" outlineLevel="1">
      <c r="A12" s="42" t="s">
        <v>16</v>
      </c>
      <c r="B12" s="49" t="s">
        <v>17</v>
      </c>
      <c r="C12" s="44"/>
      <c r="D12" s="44"/>
      <c r="E12" s="44"/>
      <c r="F12" s="45"/>
      <c r="G12" s="45"/>
    </row>
    <row r="13" spans="1:7" s="51" customFormat="1" ht="15.75" outlineLevel="1">
      <c r="A13" s="76" t="s">
        <v>19</v>
      </c>
      <c r="B13" s="76"/>
      <c r="C13" s="46">
        <f>SUM(C5:C12)</f>
        <v>101144.79999999999</v>
      </c>
      <c r="D13" s="46">
        <f>SUM(D5:D12)</f>
        <v>101144.79999999999</v>
      </c>
      <c r="E13" s="46">
        <f>SUM(E5:E12)</f>
        <v>11918.000000000002</v>
      </c>
      <c r="F13" s="47">
        <f>E13/C13</f>
        <v>0.11783106991165145</v>
      </c>
      <c r="G13" s="47">
        <f>E13/D13</f>
        <v>0.11783106991165145</v>
      </c>
    </row>
    <row r="14" spans="1:7" ht="15.75" outlineLevel="1">
      <c r="A14" s="42" t="s">
        <v>86</v>
      </c>
      <c r="B14" s="43" t="s">
        <v>20</v>
      </c>
      <c r="C14" s="44">
        <v>6754.8</v>
      </c>
      <c r="D14" s="44">
        <v>6754.8</v>
      </c>
      <c r="E14" s="44">
        <v>345.6</v>
      </c>
      <c r="F14" s="45">
        <f>E14/C14</f>
        <v>0.05116361698347842</v>
      </c>
      <c r="G14" s="45">
        <f>E14/D14</f>
        <v>0.05116361698347842</v>
      </c>
    </row>
    <row r="15" spans="1:7" ht="31.5" outlineLevel="1">
      <c r="A15" s="42" t="s">
        <v>74</v>
      </c>
      <c r="B15" s="49" t="s">
        <v>21</v>
      </c>
      <c r="C15" s="44">
        <v>1907</v>
      </c>
      <c r="D15" s="44">
        <v>1907</v>
      </c>
      <c r="E15" s="44">
        <v>308.7</v>
      </c>
      <c r="F15" s="45">
        <f>E15/C15</f>
        <v>0.16187729417933927</v>
      </c>
      <c r="G15" s="45">
        <f>E15/D15</f>
        <v>0.16187729417933927</v>
      </c>
    </row>
    <row r="16" spans="1:7" ht="31.5" outlineLevel="1">
      <c r="A16" s="42" t="s">
        <v>80</v>
      </c>
      <c r="B16" s="49" t="s">
        <v>81</v>
      </c>
      <c r="C16" s="44">
        <v>30</v>
      </c>
      <c r="D16" s="44">
        <v>30</v>
      </c>
      <c r="E16" s="44"/>
      <c r="F16" s="45">
        <f>E16/C16</f>
        <v>0</v>
      </c>
      <c r="G16" s="45">
        <f>E16/D16</f>
        <v>0</v>
      </c>
    </row>
    <row r="17" spans="1:7" ht="31.5" outlineLevel="1">
      <c r="A17" s="42" t="s">
        <v>73</v>
      </c>
      <c r="B17" s="49" t="s">
        <v>22</v>
      </c>
      <c r="C17" s="44">
        <v>16</v>
      </c>
      <c r="D17" s="44">
        <v>16</v>
      </c>
      <c r="E17" s="44">
        <v>4.5</v>
      </c>
      <c r="F17" s="45">
        <f>E17/C17</f>
        <v>0.28125</v>
      </c>
      <c r="G17" s="45">
        <f>E17/D17</f>
        <v>0.28125</v>
      </c>
    </row>
    <row r="18" spans="1:7" ht="31.5" outlineLevel="1">
      <c r="A18" s="42" t="s">
        <v>23</v>
      </c>
      <c r="B18" s="49" t="s">
        <v>24</v>
      </c>
      <c r="C18" s="44">
        <v>1085.7</v>
      </c>
      <c r="D18" s="44">
        <v>1085.7</v>
      </c>
      <c r="E18" s="44">
        <v>234.8</v>
      </c>
      <c r="F18" s="45">
        <f>E18/C18</f>
        <v>0.21626600350004604</v>
      </c>
      <c r="G18" s="45">
        <f>E18/D18</f>
        <v>0.21626600350004604</v>
      </c>
    </row>
    <row r="19" spans="1:7" ht="30.75" customHeight="1" outlineLevel="1">
      <c r="A19" s="42" t="s">
        <v>96</v>
      </c>
      <c r="B19" s="49" t="s">
        <v>85</v>
      </c>
      <c r="C19" s="44">
        <v>200</v>
      </c>
      <c r="D19" s="44">
        <v>200</v>
      </c>
      <c r="E19" s="44"/>
      <c r="F19" s="45">
        <f>E19/C19</f>
        <v>0</v>
      </c>
      <c r="G19" s="45">
        <f>E19/D19</f>
        <v>0</v>
      </c>
    </row>
    <row r="20" spans="1:7" ht="15.75" outlineLevel="1">
      <c r="A20" s="42" t="s">
        <v>95</v>
      </c>
      <c r="B20" s="49" t="s">
        <v>26</v>
      </c>
      <c r="C20" s="44">
        <v>800</v>
      </c>
      <c r="D20" s="44">
        <v>800</v>
      </c>
      <c r="E20" s="44">
        <v>209</v>
      </c>
      <c r="F20" s="45">
        <f>E20/C20</f>
        <v>0.26125</v>
      </c>
      <c r="G20" s="45">
        <f>E20/D20</f>
        <v>0.26125</v>
      </c>
    </row>
    <row r="21" spans="1:7" ht="15.75" outlineLevel="1">
      <c r="A21" s="42" t="s">
        <v>27</v>
      </c>
      <c r="B21" s="49" t="s">
        <v>28</v>
      </c>
      <c r="C21" s="44">
        <v>1242</v>
      </c>
      <c r="D21" s="44">
        <v>1242</v>
      </c>
      <c r="E21" s="44">
        <v>34.2</v>
      </c>
      <c r="F21" s="45">
        <f>E21/C21</f>
        <v>0.027536231884057974</v>
      </c>
      <c r="G21" s="45">
        <f>E21/D21</f>
        <v>0.027536231884057974</v>
      </c>
    </row>
    <row r="22" spans="1:7" ht="31.5" outlineLevel="1">
      <c r="A22" s="42" t="s">
        <v>29</v>
      </c>
      <c r="B22" s="49" t="s">
        <v>30</v>
      </c>
      <c r="C22" s="44"/>
      <c r="D22" s="44"/>
      <c r="E22" s="44">
        <v>-47.4</v>
      </c>
      <c r="F22" s="45"/>
      <c r="G22" s="45"/>
    </row>
    <row r="23" spans="1:7" s="52" customFormat="1" ht="15.75" outlineLevel="1">
      <c r="A23" s="77" t="s">
        <v>31</v>
      </c>
      <c r="B23" s="77"/>
      <c r="C23" s="46">
        <f>SUM(C14:C22)</f>
        <v>12035.5</v>
      </c>
      <c r="D23" s="46">
        <f>SUM(D14:D22)</f>
        <v>12035.5</v>
      </c>
      <c r="E23" s="46">
        <f>SUM(E14:E22)</f>
        <v>1089.3999999999999</v>
      </c>
      <c r="F23" s="47">
        <f>E23/C23</f>
        <v>0.09051555814050101</v>
      </c>
      <c r="G23" s="47">
        <f>E23/D23</f>
        <v>0.09051555814050101</v>
      </c>
    </row>
    <row r="24" spans="1:7" s="52" customFormat="1" ht="15.75">
      <c r="A24" s="78" t="s">
        <v>32</v>
      </c>
      <c r="B24" s="78"/>
      <c r="C24" s="46">
        <f>C13+C23</f>
        <v>113180.29999999999</v>
      </c>
      <c r="D24" s="46">
        <f>D13+D23</f>
        <v>113180.29999999999</v>
      </c>
      <c r="E24" s="46">
        <f>E13+E23</f>
        <v>13007.400000000001</v>
      </c>
      <c r="F24" s="47">
        <f>E24/C24</f>
        <v>0.11492636085961959</v>
      </c>
      <c r="G24" s="47">
        <f>E24/D24</f>
        <v>0.11492636085961959</v>
      </c>
    </row>
    <row r="25" spans="1:7" s="52" customFormat="1" ht="31.5" outlineLevel="1">
      <c r="A25" s="53" t="s">
        <v>33</v>
      </c>
      <c r="B25" s="1" t="s">
        <v>34</v>
      </c>
      <c r="C25" s="46">
        <f>C26+C31</f>
        <v>387822.69999999995</v>
      </c>
      <c r="D25" s="46">
        <f>D26+D31</f>
        <v>385874.29999999993</v>
      </c>
      <c r="E25" s="46">
        <f>E26+E31</f>
        <v>72718.20000000001</v>
      </c>
      <c r="F25" s="48">
        <f>E25/C25</f>
        <v>0.18750372270627794</v>
      </c>
      <c r="G25" s="48">
        <f>E25/D25</f>
        <v>0.18845048763288985</v>
      </c>
    </row>
    <row r="26" spans="1:7" s="52" customFormat="1" ht="75" customHeight="1" outlineLevel="1">
      <c r="A26" s="53" t="s">
        <v>35</v>
      </c>
      <c r="B26" s="1" t="s">
        <v>36</v>
      </c>
      <c r="C26" s="46">
        <f>C27+C28+C29+C30</f>
        <v>387822.69999999995</v>
      </c>
      <c r="D26" s="46">
        <f>D27+D28+D29+D30</f>
        <v>387977.69999999995</v>
      </c>
      <c r="E26" s="46">
        <f>E27+E28+E29+E30</f>
        <v>74821.6</v>
      </c>
      <c r="F26" s="48">
        <f>E26/C26</f>
        <v>0.19292733509410362</v>
      </c>
      <c r="G26" s="48">
        <f>E26/D26</f>
        <v>0.1928502591772672</v>
      </c>
    </row>
    <row r="27" spans="1:7" s="52" customFormat="1" ht="78" customHeight="1" outlineLevel="1">
      <c r="A27" s="53" t="s">
        <v>37</v>
      </c>
      <c r="B27" s="53" t="s">
        <v>38</v>
      </c>
      <c r="C27" s="46">
        <v>76881.8</v>
      </c>
      <c r="D27" s="46">
        <v>76881.8</v>
      </c>
      <c r="E27" s="46">
        <v>18259.5</v>
      </c>
      <c r="F27" s="48">
        <f>E27/C27</f>
        <v>0.237500943006017</v>
      </c>
      <c r="G27" s="48">
        <f>E27/D27</f>
        <v>0.237500943006017</v>
      </c>
    </row>
    <row r="28" spans="1:7" s="52" customFormat="1" ht="47.25" customHeight="1" outlineLevel="1">
      <c r="A28" s="53" t="s">
        <v>39</v>
      </c>
      <c r="B28" s="53" t="s">
        <v>40</v>
      </c>
      <c r="C28" s="54">
        <v>164874.3</v>
      </c>
      <c r="D28" s="54">
        <v>165029.3</v>
      </c>
      <c r="E28" s="54">
        <v>25662.6</v>
      </c>
      <c r="F28" s="48">
        <f>E28/C28</f>
        <v>0.15564948569910533</v>
      </c>
      <c r="G28" s="48">
        <f>E28/D28</f>
        <v>0.15550329547540953</v>
      </c>
    </row>
    <row r="29" spans="1:7" s="52" customFormat="1" ht="85.5" customHeight="1" outlineLevel="2">
      <c r="A29" s="53" t="s">
        <v>41</v>
      </c>
      <c r="B29" s="53" t="s">
        <v>42</v>
      </c>
      <c r="C29" s="54">
        <v>146066.6</v>
      </c>
      <c r="D29" s="54">
        <v>146066.6</v>
      </c>
      <c r="E29" s="54">
        <v>30899.5</v>
      </c>
      <c r="F29" s="48">
        <f>E29/C29</f>
        <v>0.21154391216061713</v>
      </c>
      <c r="G29" s="48">
        <f>E29/D29</f>
        <v>0.21154391216061713</v>
      </c>
    </row>
    <row r="30" spans="1:7" s="52" customFormat="1" ht="35.25" customHeight="1" outlineLevel="1">
      <c r="A30" s="53" t="s">
        <v>71</v>
      </c>
      <c r="B30" s="53" t="s">
        <v>72</v>
      </c>
      <c r="C30" s="54">
        <v>0</v>
      </c>
      <c r="D30" s="54">
        <v>0</v>
      </c>
      <c r="E30" s="54">
        <v>0</v>
      </c>
      <c r="F30" s="47"/>
      <c r="G30" s="48"/>
    </row>
    <row r="31" spans="1:7" s="52" customFormat="1" ht="51" customHeight="1" outlineLevel="1">
      <c r="A31" s="53" t="s">
        <v>75</v>
      </c>
      <c r="B31" s="55" t="s">
        <v>76</v>
      </c>
      <c r="C31" s="54"/>
      <c r="D31" s="54">
        <v>-2103.4</v>
      </c>
      <c r="E31" s="54">
        <v>-2103.4</v>
      </c>
      <c r="F31" s="45"/>
      <c r="G31" s="48">
        <f>E31/D31</f>
        <v>1</v>
      </c>
    </row>
    <row r="32" spans="1:7" s="51" customFormat="1" ht="15.75" outlineLevel="1">
      <c r="A32" s="74" t="s">
        <v>43</v>
      </c>
      <c r="B32" s="74"/>
      <c r="C32" s="46">
        <f>C24+C25</f>
        <v>501002.99999999994</v>
      </c>
      <c r="D32" s="46">
        <f>D24+D25</f>
        <v>499054.5999999999</v>
      </c>
      <c r="E32" s="46">
        <f>E24+E25</f>
        <v>85725.6</v>
      </c>
      <c r="F32" s="47">
        <f>E32/C32</f>
        <v>0.17110795743738064</v>
      </c>
      <c r="G32" s="47">
        <f>E32/D32</f>
        <v>0.17177599404954894</v>
      </c>
    </row>
  </sheetData>
  <sheetProtection/>
  <mergeCells count="7">
    <mergeCell ref="A32:B32"/>
    <mergeCell ref="A13:B13"/>
    <mergeCell ref="A23:B23"/>
    <mergeCell ref="A24:B2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 outlineLevelRow="2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4" customWidth="1"/>
    <col min="8" max="16384" width="9.125" style="8" customWidth="1"/>
  </cols>
  <sheetData>
    <row r="1" spans="1:5" ht="17.25" customHeight="1">
      <c r="A1" s="75" t="s">
        <v>0</v>
      </c>
      <c r="B1" s="75"/>
      <c r="C1" s="75"/>
      <c r="D1" s="75"/>
      <c r="E1" s="75"/>
    </row>
    <row r="2" spans="1:5" ht="15.75">
      <c r="A2" s="75" t="s">
        <v>44</v>
      </c>
      <c r="B2" s="75"/>
      <c r="C2" s="75"/>
      <c r="D2" s="75"/>
      <c r="E2" s="75"/>
    </row>
    <row r="3" spans="1:5" ht="15.75">
      <c r="A3" s="75" t="s">
        <v>109</v>
      </c>
      <c r="B3" s="75"/>
      <c r="C3" s="75"/>
      <c r="D3" s="75"/>
      <c r="E3" s="75"/>
    </row>
    <row r="4" spans="1:7" s="64" customFormat="1" ht="76.5" customHeight="1">
      <c r="A4" s="61" t="s">
        <v>2</v>
      </c>
      <c r="B4" s="62" t="s">
        <v>3</v>
      </c>
      <c r="C4" s="63" t="s">
        <v>97</v>
      </c>
      <c r="D4" s="65" t="s">
        <v>103</v>
      </c>
      <c r="E4" s="63" t="s">
        <v>110</v>
      </c>
      <c r="F4" s="63" t="s">
        <v>70</v>
      </c>
      <c r="G4" s="63" t="s">
        <v>79</v>
      </c>
    </row>
    <row r="5" spans="1:7" s="64" customFormat="1" ht="15" outlineLevel="1">
      <c r="A5" s="66" t="s">
        <v>4</v>
      </c>
      <c r="B5" s="67" t="s">
        <v>5</v>
      </c>
      <c r="C5" s="68">
        <v>59268.6</v>
      </c>
      <c r="D5" s="68">
        <v>59268.6</v>
      </c>
      <c r="E5" s="68">
        <v>6792.9</v>
      </c>
      <c r="F5" s="69">
        <f>E5/C5</f>
        <v>0.11461212176430689</v>
      </c>
      <c r="G5" s="69">
        <f>E5/D5</f>
        <v>0.11461212176430689</v>
      </c>
    </row>
    <row r="6" spans="1:7" s="64" customFormat="1" ht="15" outlineLevel="1">
      <c r="A6" s="66" t="s">
        <v>6</v>
      </c>
      <c r="B6" s="67" t="s">
        <v>7</v>
      </c>
      <c r="C6" s="68">
        <v>5631.5</v>
      </c>
      <c r="D6" s="68">
        <v>5631.5</v>
      </c>
      <c r="E6" s="68">
        <v>1311.1</v>
      </c>
      <c r="F6" s="69">
        <f>E6/C6</f>
        <v>0.23281541330018643</v>
      </c>
      <c r="G6" s="69">
        <f>E6/D6</f>
        <v>0.23281541330018643</v>
      </c>
    </row>
    <row r="7" spans="1:7" s="64" customFormat="1" ht="15" outlineLevel="1">
      <c r="A7" s="66" t="s">
        <v>8</v>
      </c>
      <c r="B7" s="67" t="s">
        <v>9</v>
      </c>
      <c r="C7" s="68">
        <v>12.9</v>
      </c>
      <c r="D7" s="68">
        <v>12.9</v>
      </c>
      <c r="E7" s="68">
        <v>-21.8</v>
      </c>
      <c r="F7" s="69"/>
      <c r="G7" s="69"/>
    </row>
    <row r="8" spans="1:7" s="64" customFormat="1" ht="15" outlineLevel="1">
      <c r="A8" s="66" t="s">
        <v>14</v>
      </c>
      <c r="B8" s="67" t="s">
        <v>15</v>
      </c>
      <c r="C8" s="68">
        <v>907.5</v>
      </c>
      <c r="D8" s="68">
        <v>907.5</v>
      </c>
      <c r="E8" s="68">
        <v>101.7</v>
      </c>
      <c r="F8" s="69">
        <f>E8/C8</f>
        <v>0.11206611570247935</v>
      </c>
      <c r="G8" s="69">
        <f>E8/D8</f>
        <v>0.11206611570247935</v>
      </c>
    </row>
    <row r="9" spans="1:7" s="64" customFormat="1" ht="15" outlineLevel="1">
      <c r="A9" s="66" t="s">
        <v>16</v>
      </c>
      <c r="B9" s="67" t="s">
        <v>17</v>
      </c>
      <c r="C9" s="68"/>
      <c r="D9" s="68"/>
      <c r="E9" s="68"/>
      <c r="F9" s="69"/>
      <c r="G9" s="69"/>
    </row>
    <row r="10" spans="1:7" s="71" customFormat="1" ht="15" outlineLevel="1">
      <c r="A10" s="79" t="s">
        <v>19</v>
      </c>
      <c r="B10" s="79"/>
      <c r="C10" s="70">
        <f>SUM(C5:C9)</f>
        <v>65820.5</v>
      </c>
      <c r="D10" s="70">
        <f>SUM(D5:D9)</f>
        <v>65820.5</v>
      </c>
      <c r="E10" s="70">
        <f>SUM(E5:E9)</f>
        <v>8183.9</v>
      </c>
      <c r="F10" s="58">
        <f>E10/C10</f>
        <v>0.12433664283923701</v>
      </c>
      <c r="G10" s="58">
        <f>E10/D10</f>
        <v>0.12433664283923701</v>
      </c>
    </row>
    <row r="11" spans="1:7" s="64" customFormat="1" ht="15" outlineLevel="1">
      <c r="A11" s="66" t="s">
        <v>59</v>
      </c>
      <c r="B11" s="67" t="s">
        <v>20</v>
      </c>
      <c r="C11" s="68">
        <v>3377.4</v>
      </c>
      <c r="D11" s="68">
        <v>3377.4</v>
      </c>
      <c r="E11" s="68">
        <v>173.4</v>
      </c>
      <c r="F11" s="69">
        <f>E11/C11</f>
        <v>0.05134126843133772</v>
      </c>
      <c r="G11" s="69">
        <f>E11/D11</f>
        <v>0.05134126843133772</v>
      </c>
    </row>
    <row r="12" spans="1:7" s="64" customFormat="1" ht="15" outlineLevel="1">
      <c r="A12" s="66" t="s">
        <v>74</v>
      </c>
      <c r="B12" s="67" t="s">
        <v>21</v>
      </c>
      <c r="C12" s="68">
        <v>1907</v>
      </c>
      <c r="D12" s="68">
        <v>1907</v>
      </c>
      <c r="E12" s="68">
        <v>308.7</v>
      </c>
      <c r="F12" s="69">
        <f>E12/C12</f>
        <v>0.16187729417933927</v>
      </c>
      <c r="G12" s="69">
        <f>E12/D12</f>
        <v>0.16187729417933927</v>
      </c>
    </row>
    <row r="13" spans="1:7" s="64" customFormat="1" ht="15" outlineLevel="1">
      <c r="A13" s="66" t="s">
        <v>82</v>
      </c>
      <c r="B13" s="67" t="s">
        <v>81</v>
      </c>
      <c r="C13" s="68">
        <v>30</v>
      </c>
      <c r="D13" s="68">
        <v>30</v>
      </c>
      <c r="E13" s="68"/>
      <c r="F13" s="69">
        <f>E13/C13</f>
        <v>0</v>
      </c>
      <c r="G13" s="69">
        <f>E13/D13</f>
        <v>0</v>
      </c>
    </row>
    <row r="14" spans="1:7" s="64" customFormat="1" ht="15" outlineLevel="1">
      <c r="A14" s="66" t="s">
        <v>73</v>
      </c>
      <c r="B14" s="67" t="s">
        <v>22</v>
      </c>
      <c r="C14" s="68">
        <v>16</v>
      </c>
      <c r="D14" s="68">
        <v>16</v>
      </c>
      <c r="E14" s="68">
        <v>4.5</v>
      </c>
      <c r="F14" s="69">
        <f>E14/C14</f>
        <v>0.28125</v>
      </c>
      <c r="G14" s="69">
        <f>E14/D14</f>
        <v>0.28125</v>
      </c>
    </row>
    <row r="15" spans="1:7" s="64" customFormat="1" ht="15" outlineLevel="1">
      <c r="A15" s="66" t="s">
        <v>23</v>
      </c>
      <c r="B15" s="67" t="s">
        <v>24</v>
      </c>
      <c r="C15" s="68">
        <v>1085.7</v>
      </c>
      <c r="D15" s="68">
        <v>1085.7</v>
      </c>
      <c r="E15" s="68">
        <v>234.8</v>
      </c>
      <c r="F15" s="69">
        <f>E15/C15</f>
        <v>0.21626600350004604</v>
      </c>
      <c r="G15" s="69">
        <f>E15/D15</f>
        <v>0.21626600350004604</v>
      </c>
    </row>
    <row r="16" spans="1:7" s="64" customFormat="1" ht="15" outlineLevel="1">
      <c r="A16" s="66" t="s">
        <v>25</v>
      </c>
      <c r="B16" s="67" t="s">
        <v>26</v>
      </c>
      <c r="C16" s="68">
        <v>400</v>
      </c>
      <c r="D16" s="68">
        <v>400</v>
      </c>
      <c r="E16" s="68">
        <v>104.5</v>
      </c>
      <c r="F16" s="69">
        <f>E16/C16</f>
        <v>0.26125</v>
      </c>
      <c r="G16" s="69">
        <f>E16/D16</f>
        <v>0.26125</v>
      </c>
    </row>
    <row r="17" spans="1:7" s="64" customFormat="1" ht="15" outlineLevel="1">
      <c r="A17" s="66" t="s">
        <v>84</v>
      </c>
      <c r="B17" s="67" t="s">
        <v>83</v>
      </c>
      <c r="C17" s="68">
        <v>200</v>
      </c>
      <c r="D17" s="68">
        <v>200</v>
      </c>
      <c r="E17" s="68"/>
      <c r="F17" s="69">
        <f>E17/C17</f>
        <v>0</v>
      </c>
      <c r="G17" s="69">
        <f>E17/D17</f>
        <v>0</v>
      </c>
    </row>
    <row r="18" spans="1:7" s="64" customFormat="1" ht="15" outlineLevel="1">
      <c r="A18" s="66" t="s">
        <v>27</v>
      </c>
      <c r="B18" s="67" t="s">
        <v>28</v>
      </c>
      <c r="C18" s="68">
        <v>1242</v>
      </c>
      <c r="D18" s="68">
        <v>1242</v>
      </c>
      <c r="E18" s="68">
        <v>34.2</v>
      </c>
      <c r="F18" s="69">
        <f>E18/C18</f>
        <v>0.027536231884057974</v>
      </c>
      <c r="G18" s="69">
        <f>E18/D18</f>
        <v>0.027536231884057974</v>
      </c>
    </row>
    <row r="19" spans="1:7" s="64" customFormat="1" ht="15" outlineLevel="1">
      <c r="A19" s="66" t="s">
        <v>29</v>
      </c>
      <c r="B19" s="67" t="s">
        <v>30</v>
      </c>
      <c r="C19" s="68"/>
      <c r="D19" s="68"/>
      <c r="E19" s="68">
        <v>-63</v>
      </c>
      <c r="F19" s="69"/>
      <c r="G19" s="69"/>
    </row>
    <row r="20" spans="1:7" s="72" customFormat="1" ht="15" outlineLevel="1">
      <c r="A20" s="80" t="s">
        <v>31</v>
      </c>
      <c r="B20" s="80"/>
      <c r="C20" s="70">
        <f>SUM(C11:C19)</f>
        <v>8258.099999999999</v>
      </c>
      <c r="D20" s="70">
        <f>SUM(D11:D19)</f>
        <v>8258.099999999999</v>
      </c>
      <c r="E20" s="70">
        <f>SUM(E11:E19)</f>
        <v>797.1000000000001</v>
      </c>
      <c r="F20" s="58">
        <f>E20/C20</f>
        <v>0.09652341337595818</v>
      </c>
      <c r="G20" s="58">
        <f>E20/D20</f>
        <v>0.09652341337595818</v>
      </c>
    </row>
    <row r="21" spans="1:7" s="35" customFormat="1" ht="24.75" customHeight="1">
      <c r="A21" s="81" t="s">
        <v>32</v>
      </c>
      <c r="B21" s="81"/>
      <c r="C21" s="70">
        <f>C10+C20</f>
        <v>74078.6</v>
      </c>
      <c r="D21" s="70">
        <f>D10+D20</f>
        <v>74078.6</v>
      </c>
      <c r="E21" s="70">
        <f>E10+E20</f>
        <v>8981</v>
      </c>
      <c r="F21" s="60">
        <f>E21/C21</f>
        <v>0.12123609247474978</v>
      </c>
      <c r="G21" s="60">
        <f>E21/D21</f>
        <v>0.12123609247474978</v>
      </c>
    </row>
    <row r="22" spans="1:7" s="52" customFormat="1" ht="15.75" outlineLevel="1">
      <c r="A22" s="53" t="s">
        <v>33</v>
      </c>
      <c r="B22" s="1" t="s">
        <v>34</v>
      </c>
      <c r="C22" s="46">
        <f>C23+C29</f>
        <v>388362.69999999995</v>
      </c>
      <c r="D22" s="46">
        <f>D23+D28+D29</f>
        <v>386822.19999999995</v>
      </c>
      <c r="E22" s="46">
        <f>E23+E28+E29</f>
        <v>73136.1</v>
      </c>
      <c r="F22" s="48">
        <f>E22/C22</f>
        <v>0.18831906359699327</v>
      </c>
      <c r="G22" s="48">
        <f>E22/D22</f>
        <v>0.1890690348175467</v>
      </c>
    </row>
    <row r="23" spans="1:7" s="52" customFormat="1" ht="75" customHeight="1" outlineLevel="1">
      <c r="A23" s="53" t="s">
        <v>35</v>
      </c>
      <c r="B23" s="1" t="s">
        <v>36</v>
      </c>
      <c r="C23" s="46">
        <f>C24+C25+C26+C27</f>
        <v>388362.69999999995</v>
      </c>
      <c r="D23" s="46">
        <f>D24+D25+D26+D27</f>
        <v>388517.69999999995</v>
      </c>
      <c r="E23" s="46">
        <f>E24+E25+E26+E27</f>
        <v>74831.6</v>
      </c>
      <c r="F23" s="48">
        <f>E23/C23</f>
        <v>0.19268482786838184</v>
      </c>
      <c r="G23" s="48">
        <f>E23/D23</f>
        <v>0.19260795582800994</v>
      </c>
    </row>
    <row r="24" spans="1:7" s="52" customFormat="1" ht="78" customHeight="1" outlineLevel="1">
      <c r="A24" s="53" t="s">
        <v>37</v>
      </c>
      <c r="B24" s="53" t="s">
        <v>38</v>
      </c>
      <c r="C24" s="46">
        <v>76881.8</v>
      </c>
      <c r="D24" s="46">
        <v>76881.8</v>
      </c>
      <c r="E24" s="46">
        <v>18259.5</v>
      </c>
      <c r="F24" s="48">
        <f>E24/C24</f>
        <v>0.237500943006017</v>
      </c>
      <c r="G24" s="48">
        <f>E24/D24</f>
        <v>0.237500943006017</v>
      </c>
    </row>
    <row r="25" spans="1:7" s="52" customFormat="1" ht="47.25" customHeight="1" outlineLevel="1">
      <c r="A25" s="53" t="s">
        <v>39</v>
      </c>
      <c r="B25" s="53" t="s">
        <v>40</v>
      </c>
      <c r="C25" s="54">
        <v>164874.3</v>
      </c>
      <c r="D25" s="54">
        <v>165029.3</v>
      </c>
      <c r="E25" s="54">
        <v>25662.6</v>
      </c>
      <c r="F25" s="48">
        <f>E25/C25</f>
        <v>0.15564948569910533</v>
      </c>
      <c r="G25" s="48">
        <f>E25/D25</f>
        <v>0.15550329547540953</v>
      </c>
    </row>
    <row r="26" spans="1:7" s="52" customFormat="1" ht="85.5" customHeight="1" outlineLevel="2">
      <c r="A26" s="53" t="s">
        <v>41</v>
      </c>
      <c r="B26" s="53" t="s">
        <v>42</v>
      </c>
      <c r="C26" s="54">
        <v>146066.6</v>
      </c>
      <c r="D26" s="54">
        <v>146066.6</v>
      </c>
      <c r="E26" s="54">
        <v>30899.5</v>
      </c>
      <c r="F26" s="48">
        <f>E26/C26</f>
        <v>0.21154391216061713</v>
      </c>
      <c r="G26" s="48">
        <f>E26/D26</f>
        <v>0.21154391216061713</v>
      </c>
    </row>
    <row r="27" spans="1:7" s="52" customFormat="1" ht="35.25" customHeight="1" outlineLevel="1">
      <c r="A27" s="53" t="s">
        <v>71</v>
      </c>
      <c r="B27" s="53" t="s">
        <v>72</v>
      </c>
      <c r="C27" s="54">
        <v>540</v>
      </c>
      <c r="D27" s="54">
        <v>540</v>
      </c>
      <c r="E27" s="54">
        <v>10</v>
      </c>
      <c r="F27" s="47">
        <f>E27/C27</f>
        <v>0.018518518518518517</v>
      </c>
      <c r="G27" s="48">
        <f>E27/D27</f>
        <v>0.018518518518518517</v>
      </c>
    </row>
    <row r="28" spans="1:7" s="52" customFormat="1" ht="63" customHeight="1" outlineLevel="1">
      <c r="A28" s="53" t="s">
        <v>104</v>
      </c>
      <c r="B28" s="53" t="s">
        <v>105</v>
      </c>
      <c r="C28" s="73"/>
      <c r="D28" s="46">
        <v>407.9</v>
      </c>
      <c r="E28" s="46">
        <v>407.9</v>
      </c>
      <c r="F28" s="45"/>
      <c r="G28" s="48">
        <f>E28/D28</f>
        <v>1</v>
      </c>
    </row>
    <row r="29" spans="1:7" s="52" customFormat="1" ht="51" customHeight="1" outlineLevel="1">
      <c r="A29" s="53" t="s">
        <v>75</v>
      </c>
      <c r="B29" s="55" t="s">
        <v>76</v>
      </c>
      <c r="C29" s="54"/>
      <c r="D29" s="54">
        <v>-2103.4</v>
      </c>
      <c r="E29" s="54">
        <v>-2103.4</v>
      </c>
      <c r="F29" s="45"/>
      <c r="G29" s="48">
        <f>E29/D29</f>
        <v>1</v>
      </c>
    </row>
    <row r="30" spans="1:7" s="51" customFormat="1" ht="15.75" outlineLevel="1">
      <c r="A30" s="74" t="s">
        <v>43</v>
      </c>
      <c r="B30" s="74"/>
      <c r="C30" s="46">
        <f>C21+C22</f>
        <v>462441.29999999993</v>
      </c>
      <c r="D30" s="46">
        <f>D21+D22</f>
        <v>460900.79999999993</v>
      </c>
      <c r="E30" s="46">
        <f>E21+E22</f>
        <v>82117.1</v>
      </c>
      <c r="F30" s="47">
        <f>E30/C30</f>
        <v>0.17757302386270435</v>
      </c>
      <c r="G30" s="47">
        <f>E30/D30</f>
        <v>0.17816653822254164</v>
      </c>
    </row>
  </sheetData>
  <sheetProtection/>
  <mergeCells count="7">
    <mergeCell ref="A30:B30"/>
    <mergeCell ref="A10:B10"/>
    <mergeCell ref="A20:B20"/>
    <mergeCell ref="A21:B21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zoomScaleSheetLayoutView="100" zoomScalePageLayoutView="0" workbookViewId="0" topLeftCell="A82">
      <selection activeCell="A3" sqref="A3:A4"/>
    </sheetView>
  </sheetViews>
  <sheetFormatPr defaultColWidth="9.00390625" defaultRowHeight="12.75" outlineLevelCol="1"/>
  <cols>
    <col min="1" max="1" width="25.125" style="94" customWidth="1"/>
    <col min="2" max="2" width="31.00390625" style="94" customWidth="1"/>
    <col min="3" max="4" width="14.875" style="94" customWidth="1"/>
    <col min="5" max="5" width="13.00390625" style="94" customWidth="1"/>
    <col min="6" max="6" width="14.375" style="94" customWidth="1" outlineLevel="1"/>
    <col min="7" max="8" width="13.125" style="94" hidden="1" customWidth="1"/>
    <col min="9" max="9" width="13.125" style="94" customWidth="1"/>
    <col min="10" max="16384" width="9.125" style="94" customWidth="1"/>
  </cols>
  <sheetData>
    <row r="1" spans="1:6" ht="18">
      <c r="A1" s="92" t="s">
        <v>45</v>
      </c>
      <c r="B1" s="92"/>
      <c r="C1" s="92"/>
      <c r="D1" s="92"/>
      <c r="E1" s="92"/>
      <c r="F1" s="36"/>
    </row>
    <row r="2" spans="1:6" ht="18">
      <c r="A2" s="93" t="s">
        <v>111</v>
      </c>
      <c r="B2" s="93"/>
      <c r="C2" s="93"/>
      <c r="D2" s="93"/>
      <c r="E2" s="93"/>
      <c r="F2" s="37"/>
    </row>
    <row r="3" spans="1:9" ht="13.5" customHeight="1">
      <c r="A3" s="95" t="s">
        <v>2</v>
      </c>
      <c r="B3" s="95" t="s">
        <v>3</v>
      </c>
      <c r="C3" s="90" t="s">
        <v>98</v>
      </c>
      <c r="D3" s="91" t="s">
        <v>99</v>
      </c>
      <c r="E3" s="96" t="s">
        <v>46</v>
      </c>
      <c r="F3" s="97" t="s">
        <v>47</v>
      </c>
      <c r="G3" s="97" t="s">
        <v>47</v>
      </c>
      <c r="H3" s="97" t="s">
        <v>47</v>
      </c>
      <c r="I3" s="97" t="s">
        <v>47</v>
      </c>
    </row>
    <row r="4" spans="1:9" ht="36" customHeight="1">
      <c r="A4" s="99"/>
      <c r="B4" s="99"/>
      <c r="C4" s="100"/>
      <c r="D4" s="101"/>
      <c r="E4" s="102" t="s">
        <v>107</v>
      </c>
      <c r="F4" s="103" t="s">
        <v>89</v>
      </c>
      <c r="G4" s="104" t="s">
        <v>48</v>
      </c>
      <c r="H4" s="104" t="s">
        <v>49</v>
      </c>
      <c r="I4" s="103" t="s">
        <v>90</v>
      </c>
    </row>
    <row r="5" spans="1:9" ht="12.75">
      <c r="A5" s="2" t="s">
        <v>4</v>
      </c>
      <c r="B5" s="3" t="s">
        <v>5</v>
      </c>
      <c r="C5" s="4">
        <f>C6+C7+C8+C9+C10+C11+C12+C13+C14</f>
        <v>11851.3</v>
      </c>
      <c r="D5" s="4">
        <f>D6+D7+D8+D9+D10+D11+D12+D13+D14</f>
        <v>11851.3</v>
      </c>
      <c r="E5" s="4">
        <f>E6+E7+E8+E9+E10+E11+E12+E13+E14</f>
        <v>1355.8</v>
      </c>
      <c r="F5" s="5">
        <f>E5/C5</f>
        <v>0.11440095179431793</v>
      </c>
      <c r="G5" s="16" t="e">
        <f>E5/#REF!</f>
        <v>#REF!</v>
      </c>
      <c r="H5" s="16" t="e">
        <f>E5/#REF!</f>
        <v>#REF!</v>
      </c>
      <c r="I5" s="15">
        <f>E5/D5</f>
        <v>0.11440095179431793</v>
      </c>
    </row>
    <row r="6" spans="1:9" ht="12.75">
      <c r="A6" s="105" t="s">
        <v>50</v>
      </c>
      <c r="B6" s="98"/>
      <c r="C6" s="106">
        <v>362.4</v>
      </c>
      <c r="D6" s="106">
        <v>362.4</v>
      </c>
      <c r="E6" s="107">
        <v>56.4</v>
      </c>
      <c r="F6" s="108">
        <f>E6/C6</f>
        <v>0.1556291390728477</v>
      </c>
      <c r="G6" s="109" t="e">
        <f>E6/#REF!</f>
        <v>#REF!</v>
      </c>
      <c r="H6" s="109" t="e">
        <f>E6/#REF!</f>
        <v>#REF!</v>
      </c>
      <c r="I6" s="109">
        <f>E6/D6</f>
        <v>0.1556291390728477</v>
      </c>
    </row>
    <row r="7" spans="1:9" ht="12.75">
      <c r="A7" s="105" t="s">
        <v>51</v>
      </c>
      <c r="B7" s="98"/>
      <c r="C7" s="106">
        <v>146.4</v>
      </c>
      <c r="D7" s="106">
        <v>146.4</v>
      </c>
      <c r="E7" s="107">
        <v>20.9</v>
      </c>
      <c r="F7" s="108">
        <f>E7/C7</f>
        <v>0.14275956284153005</v>
      </c>
      <c r="G7" s="109" t="e">
        <f>E7/#REF!</f>
        <v>#REF!</v>
      </c>
      <c r="H7" s="109" t="e">
        <f>E7/#REF!</f>
        <v>#REF!</v>
      </c>
      <c r="I7" s="109">
        <f>E7/D7</f>
        <v>0.14275956284153005</v>
      </c>
    </row>
    <row r="8" spans="1:9" ht="12.75">
      <c r="A8" s="105" t="s">
        <v>52</v>
      </c>
      <c r="B8" s="98"/>
      <c r="C8" s="98">
        <v>346.3</v>
      </c>
      <c r="D8" s="98">
        <v>346.3</v>
      </c>
      <c r="E8" s="106">
        <v>42.9</v>
      </c>
      <c r="F8" s="108">
        <f>E8/C8</f>
        <v>0.1238810280103956</v>
      </c>
      <c r="G8" s="109" t="e">
        <f>E8/#REF!</f>
        <v>#REF!</v>
      </c>
      <c r="H8" s="109" t="e">
        <f>E8/#REF!</f>
        <v>#REF!</v>
      </c>
      <c r="I8" s="109">
        <f>E8/D8</f>
        <v>0.1238810280103956</v>
      </c>
    </row>
    <row r="9" spans="1:9" ht="12.75">
      <c r="A9" s="105" t="s">
        <v>53</v>
      </c>
      <c r="B9" s="98"/>
      <c r="C9" s="98">
        <v>340.8</v>
      </c>
      <c r="D9" s="98">
        <v>340.8</v>
      </c>
      <c r="E9" s="107">
        <v>48.7</v>
      </c>
      <c r="F9" s="108">
        <f>E9/C9</f>
        <v>0.14289906103286384</v>
      </c>
      <c r="G9" s="109" t="e">
        <f>E9/#REF!</f>
        <v>#REF!</v>
      </c>
      <c r="H9" s="109" t="e">
        <f>E9/#REF!</f>
        <v>#REF!</v>
      </c>
      <c r="I9" s="109">
        <f>E9/D9</f>
        <v>0.14289906103286384</v>
      </c>
    </row>
    <row r="10" spans="1:9" ht="12.75">
      <c r="A10" s="105" t="s">
        <v>54</v>
      </c>
      <c r="B10" s="98"/>
      <c r="C10" s="106">
        <v>73</v>
      </c>
      <c r="D10" s="106">
        <v>73</v>
      </c>
      <c r="E10" s="107">
        <v>13.3</v>
      </c>
      <c r="F10" s="108">
        <f>E10/C10</f>
        <v>0.1821917808219178</v>
      </c>
      <c r="G10" s="109" t="e">
        <f>E10/#REF!</f>
        <v>#REF!</v>
      </c>
      <c r="H10" s="109" t="e">
        <f>E10/#REF!</f>
        <v>#REF!</v>
      </c>
      <c r="I10" s="109">
        <f>E10/D10</f>
        <v>0.1821917808219178</v>
      </c>
    </row>
    <row r="11" spans="1:9" ht="12.75">
      <c r="A11" s="105" t="s">
        <v>55</v>
      </c>
      <c r="B11" s="98"/>
      <c r="C11" s="106">
        <v>937</v>
      </c>
      <c r="D11" s="106">
        <v>937</v>
      </c>
      <c r="E11" s="107">
        <v>147.8</v>
      </c>
      <c r="F11" s="108">
        <f>E11/C11</f>
        <v>0.1577374599786553</v>
      </c>
      <c r="G11" s="109" t="e">
        <f>E11/#REF!</f>
        <v>#REF!</v>
      </c>
      <c r="H11" s="109" t="e">
        <f>E11/#REF!</f>
        <v>#REF!</v>
      </c>
      <c r="I11" s="109">
        <f>E11/D11</f>
        <v>0.1577374599786553</v>
      </c>
    </row>
    <row r="12" spans="1:9" ht="12.75">
      <c r="A12" s="105" t="s">
        <v>56</v>
      </c>
      <c r="B12" s="98"/>
      <c r="C12" s="98">
        <v>149.8</v>
      </c>
      <c r="D12" s="98">
        <v>149.8</v>
      </c>
      <c r="E12" s="107">
        <v>18.7</v>
      </c>
      <c r="F12" s="108">
        <f>E12/C12</f>
        <v>0.12483311081441921</v>
      </c>
      <c r="G12" s="109" t="e">
        <f>E12/#REF!</f>
        <v>#REF!</v>
      </c>
      <c r="H12" s="109" t="e">
        <f>E12/#REF!</f>
        <v>#REF!</v>
      </c>
      <c r="I12" s="109">
        <f>E12/D12</f>
        <v>0.12483311081441921</v>
      </c>
    </row>
    <row r="13" spans="1:9" ht="12.75">
      <c r="A13" s="105" t="s">
        <v>57</v>
      </c>
      <c r="B13" s="98"/>
      <c r="C13" s="98">
        <v>212.3</v>
      </c>
      <c r="D13" s="98">
        <v>212.3</v>
      </c>
      <c r="E13" s="107">
        <v>40.6</v>
      </c>
      <c r="F13" s="108">
        <f>E13/C13</f>
        <v>0.19123881300047102</v>
      </c>
      <c r="G13" s="109" t="e">
        <f>E13/#REF!</f>
        <v>#REF!</v>
      </c>
      <c r="H13" s="109" t="e">
        <f>E13/#REF!</f>
        <v>#REF!</v>
      </c>
      <c r="I13" s="109">
        <f>E13/D13</f>
        <v>0.19123881300047102</v>
      </c>
    </row>
    <row r="14" spans="1:9" ht="12.75">
      <c r="A14" s="105" t="s">
        <v>58</v>
      </c>
      <c r="B14" s="98"/>
      <c r="C14" s="106">
        <v>9283.3</v>
      </c>
      <c r="D14" s="106">
        <v>9283.3</v>
      </c>
      <c r="E14" s="107">
        <v>966.5</v>
      </c>
      <c r="F14" s="108">
        <f>E14/C14</f>
        <v>0.10411168442256526</v>
      </c>
      <c r="G14" s="109" t="e">
        <f>E14/#REF!</f>
        <v>#REF!</v>
      </c>
      <c r="H14" s="109" t="e">
        <f>E14/#REF!</f>
        <v>#REF!</v>
      </c>
      <c r="I14" s="109">
        <f>E14/D14</f>
        <v>0.10411168442256526</v>
      </c>
    </row>
    <row r="15" spans="1:9" ht="12.75">
      <c r="A15" s="7" t="s">
        <v>8</v>
      </c>
      <c r="B15" s="3" t="s">
        <v>9</v>
      </c>
      <c r="C15" s="4">
        <f>C16+C17+C18+C19+C20+C21+C22+C23+C24</f>
        <v>12.9</v>
      </c>
      <c r="D15" s="4">
        <f>D16+D17+D18+D19+D20+D21+D22+D23+D24</f>
        <v>12.9</v>
      </c>
      <c r="E15" s="4">
        <f>E16+E17+E18+E19+E20+E21+E22+E23+E24</f>
        <v>-21.799999999999997</v>
      </c>
      <c r="F15" s="5">
        <v>0</v>
      </c>
      <c r="G15" s="5" t="e">
        <f>E15/#REF!</f>
        <v>#REF!</v>
      </c>
      <c r="H15" s="5" t="e">
        <f>E15/#REF!</f>
        <v>#REF!</v>
      </c>
      <c r="I15" s="16">
        <v>0</v>
      </c>
    </row>
    <row r="16" spans="1:9" ht="12.75">
      <c r="A16" s="105" t="s">
        <v>50</v>
      </c>
      <c r="B16" s="98"/>
      <c r="C16" s="98">
        <v>3.4</v>
      </c>
      <c r="D16" s="98">
        <v>3.4</v>
      </c>
      <c r="E16" s="107">
        <v>0.6</v>
      </c>
      <c r="F16" s="108">
        <f>E16/C16</f>
        <v>0.17647058823529413</v>
      </c>
      <c r="G16" s="16"/>
      <c r="H16" s="16"/>
      <c r="I16" s="109">
        <f>E16/D16</f>
        <v>0.17647058823529413</v>
      </c>
    </row>
    <row r="17" spans="1:9" ht="12.75">
      <c r="A17" s="105" t="s">
        <v>51</v>
      </c>
      <c r="B17" s="98"/>
      <c r="C17" s="98"/>
      <c r="D17" s="98"/>
      <c r="E17" s="107"/>
      <c r="F17" s="108"/>
      <c r="G17" s="16"/>
      <c r="H17" s="16"/>
      <c r="I17" s="109"/>
    </row>
    <row r="18" spans="1:9" ht="12.75">
      <c r="A18" s="105" t="s">
        <v>52</v>
      </c>
      <c r="B18" s="98"/>
      <c r="C18" s="98"/>
      <c r="D18" s="98"/>
      <c r="E18" s="107"/>
      <c r="F18" s="108"/>
      <c r="G18" s="16"/>
      <c r="H18" s="16"/>
      <c r="I18" s="109"/>
    </row>
    <row r="19" spans="1:9" ht="12.75">
      <c r="A19" s="105" t="s">
        <v>53</v>
      </c>
      <c r="B19" s="98"/>
      <c r="C19" s="106">
        <v>1</v>
      </c>
      <c r="D19" s="106">
        <v>1</v>
      </c>
      <c r="E19" s="107"/>
      <c r="F19" s="108">
        <f>E19/C19</f>
        <v>0</v>
      </c>
      <c r="G19" s="109"/>
      <c r="H19" s="109"/>
      <c r="I19" s="109">
        <f>E19/D19</f>
        <v>0</v>
      </c>
    </row>
    <row r="20" spans="1:9" ht="12.75">
      <c r="A20" s="105" t="s">
        <v>54</v>
      </c>
      <c r="B20" s="98"/>
      <c r="C20" s="98"/>
      <c r="D20" s="98"/>
      <c r="E20" s="107"/>
      <c r="F20" s="108"/>
      <c r="G20" s="109"/>
      <c r="H20" s="109"/>
      <c r="I20" s="109"/>
    </row>
    <row r="21" spans="1:9" ht="12.75">
      <c r="A21" s="105" t="s">
        <v>55</v>
      </c>
      <c r="B21" s="98"/>
      <c r="C21" s="98"/>
      <c r="D21" s="98"/>
      <c r="E21" s="107"/>
      <c r="F21" s="108"/>
      <c r="G21" s="109"/>
      <c r="H21" s="109"/>
      <c r="I21" s="109"/>
    </row>
    <row r="22" spans="1:9" ht="12.75">
      <c r="A22" s="105" t="s">
        <v>56</v>
      </c>
      <c r="B22" s="98"/>
      <c r="C22" s="98"/>
      <c r="D22" s="98"/>
      <c r="E22" s="107"/>
      <c r="F22" s="108"/>
      <c r="G22" s="109"/>
      <c r="H22" s="109"/>
      <c r="I22" s="109"/>
    </row>
    <row r="23" spans="1:9" ht="12.75">
      <c r="A23" s="105" t="s">
        <v>57</v>
      </c>
      <c r="B23" s="98"/>
      <c r="C23" s="98">
        <v>8.5</v>
      </c>
      <c r="D23" s="98">
        <v>8.5</v>
      </c>
      <c r="E23" s="107">
        <v>-22.4</v>
      </c>
      <c r="F23" s="108">
        <f>E23/C23</f>
        <v>-2.635294117647059</v>
      </c>
      <c r="G23" s="109" t="e">
        <f>E23/#REF!</f>
        <v>#REF!</v>
      </c>
      <c r="H23" s="109" t="e">
        <f>E23/#REF!</f>
        <v>#REF!</v>
      </c>
      <c r="I23" s="109">
        <f>E23/D23</f>
        <v>-2.635294117647059</v>
      </c>
    </row>
    <row r="24" spans="1:9" ht="12.75">
      <c r="A24" s="105" t="s">
        <v>58</v>
      </c>
      <c r="B24" s="98"/>
      <c r="C24" s="98"/>
      <c r="D24" s="98"/>
      <c r="E24" s="107"/>
      <c r="F24" s="108"/>
      <c r="G24" s="16"/>
      <c r="H24" s="16"/>
      <c r="I24" s="109"/>
    </row>
    <row r="25" spans="1:9" ht="12.75">
      <c r="A25" s="7" t="s">
        <v>10</v>
      </c>
      <c r="B25" s="28" t="s">
        <v>11</v>
      </c>
      <c r="C25" s="4">
        <f>C26+C27+C28+C29+C30+C31+C32+C33+C34</f>
        <v>2668.2</v>
      </c>
      <c r="D25" s="4">
        <f>D26+D27+D28+D29+D30+D31+D32+D33+D34</f>
        <v>2668.2</v>
      </c>
      <c r="E25" s="4">
        <f>E26+E27+E28+E29+E30+E31+E32+E33+E34</f>
        <v>68.1</v>
      </c>
      <c r="F25" s="33">
        <f>E25/C25</f>
        <v>0.02552282437598381</v>
      </c>
      <c r="G25" s="16"/>
      <c r="H25" s="16"/>
      <c r="I25" s="16">
        <f>E25/D25</f>
        <v>0.02552282437598381</v>
      </c>
    </row>
    <row r="26" spans="1:9" ht="12.75">
      <c r="A26" s="105" t="s">
        <v>50</v>
      </c>
      <c r="B26" s="98"/>
      <c r="C26" s="98">
        <v>161.4</v>
      </c>
      <c r="D26" s="98">
        <v>161.4</v>
      </c>
      <c r="E26" s="110">
        <v>9.8</v>
      </c>
      <c r="F26" s="108">
        <f>E26/C26</f>
        <v>0.0607187112763321</v>
      </c>
      <c r="G26" s="109"/>
      <c r="H26" s="109"/>
      <c r="I26" s="109">
        <f>E26/D26</f>
        <v>0.0607187112763321</v>
      </c>
    </row>
    <row r="27" spans="1:9" ht="12.75">
      <c r="A27" s="105" t="s">
        <v>51</v>
      </c>
      <c r="B27" s="98"/>
      <c r="C27" s="98">
        <v>65.8</v>
      </c>
      <c r="D27" s="98">
        <v>65.8</v>
      </c>
      <c r="E27" s="110">
        <v>2.1</v>
      </c>
      <c r="F27" s="108">
        <f>E27/C27</f>
        <v>0.03191489361702128</v>
      </c>
      <c r="G27" s="109"/>
      <c r="H27" s="109"/>
      <c r="I27" s="109">
        <f>E27/D27</f>
        <v>0.03191489361702128</v>
      </c>
    </row>
    <row r="28" spans="1:9" ht="12.75">
      <c r="A28" s="105" t="s">
        <v>52</v>
      </c>
      <c r="B28" s="98"/>
      <c r="C28" s="98">
        <v>136.9</v>
      </c>
      <c r="D28" s="98">
        <v>136.9</v>
      </c>
      <c r="E28" s="110">
        <v>4.3</v>
      </c>
      <c r="F28" s="108">
        <f>E28/C28</f>
        <v>0.03140978816654492</v>
      </c>
      <c r="G28" s="109"/>
      <c r="H28" s="109"/>
      <c r="I28" s="109">
        <f>E28/D28</f>
        <v>0.03140978816654492</v>
      </c>
    </row>
    <row r="29" spans="1:9" ht="12.75">
      <c r="A29" s="105" t="s">
        <v>53</v>
      </c>
      <c r="B29" s="98"/>
      <c r="C29" s="98">
        <v>127</v>
      </c>
      <c r="D29" s="98">
        <v>127</v>
      </c>
      <c r="E29" s="110">
        <v>3.4</v>
      </c>
      <c r="F29" s="108">
        <f>E29/C29</f>
        <v>0.026771653543307086</v>
      </c>
      <c r="G29" s="109"/>
      <c r="H29" s="109"/>
      <c r="I29" s="109">
        <f>E29/D29</f>
        <v>0.026771653543307086</v>
      </c>
    </row>
    <row r="30" spans="1:9" ht="12.75">
      <c r="A30" s="105" t="s">
        <v>54</v>
      </c>
      <c r="B30" s="98"/>
      <c r="C30" s="106">
        <v>39</v>
      </c>
      <c r="D30" s="106">
        <v>39</v>
      </c>
      <c r="E30" s="110">
        <v>2.5</v>
      </c>
      <c r="F30" s="108">
        <f>E30/C30</f>
        <v>0.0641025641025641</v>
      </c>
      <c r="G30" s="109"/>
      <c r="H30" s="109"/>
      <c r="I30" s="109">
        <f>E30/D30</f>
        <v>0.0641025641025641</v>
      </c>
    </row>
    <row r="31" spans="1:9" ht="12.75">
      <c r="A31" s="105" t="s">
        <v>55</v>
      </c>
      <c r="B31" s="98"/>
      <c r="C31" s="106">
        <v>62</v>
      </c>
      <c r="D31" s="106">
        <v>62</v>
      </c>
      <c r="E31" s="110">
        <v>2.5</v>
      </c>
      <c r="F31" s="108">
        <f>E31/C31</f>
        <v>0.04032258064516129</v>
      </c>
      <c r="G31" s="109"/>
      <c r="H31" s="109"/>
      <c r="I31" s="109">
        <f>E31/D31</f>
        <v>0.04032258064516129</v>
      </c>
    </row>
    <row r="32" spans="1:9" ht="12.75">
      <c r="A32" s="105" t="s">
        <v>56</v>
      </c>
      <c r="B32" s="98"/>
      <c r="C32" s="98">
        <v>48.3</v>
      </c>
      <c r="D32" s="98">
        <v>48.3</v>
      </c>
      <c r="E32" s="110">
        <v>2.2</v>
      </c>
      <c r="F32" s="108">
        <f>E32/C32</f>
        <v>0.04554865424430642</v>
      </c>
      <c r="G32" s="109"/>
      <c r="H32" s="109"/>
      <c r="I32" s="109">
        <f>E32/D32</f>
        <v>0.04554865424430642</v>
      </c>
    </row>
    <row r="33" spans="1:9" ht="12.75">
      <c r="A33" s="105" t="s">
        <v>57</v>
      </c>
      <c r="B33" s="98"/>
      <c r="C33" s="106">
        <v>53</v>
      </c>
      <c r="D33" s="106">
        <v>53</v>
      </c>
      <c r="E33" s="110">
        <v>2.4</v>
      </c>
      <c r="F33" s="108">
        <f>E33/C33</f>
        <v>0.045283018867924525</v>
      </c>
      <c r="G33" s="109"/>
      <c r="H33" s="109"/>
      <c r="I33" s="109">
        <f>E33/D33</f>
        <v>0.045283018867924525</v>
      </c>
    </row>
    <row r="34" spans="1:9" ht="12.75">
      <c r="A34" s="105" t="s">
        <v>58</v>
      </c>
      <c r="B34" s="98"/>
      <c r="C34" s="98">
        <v>1974.8</v>
      </c>
      <c r="D34" s="98">
        <v>1974.8</v>
      </c>
      <c r="E34" s="110">
        <v>38.9</v>
      </c>
      <c r="F34" s="108">
        <f>E34/C34</f>
        <v>0.019698197285801095</v>
      </c>
      <c r="G34" s="109"/>
      <c r="H34" s="109"/>
      <c r="I34" s="109">
        <f>E34/D34</f>
        <v>0.019698197285801095</v>
      </c>
    </row>
    <row r="35" spans="1:9" s="8" customFormat="1" ht="12.75">
      <c r="A35" s="7" t="s">
        <v>68</v>
      </c>
      <c r="B35" s="3" t="s">
        <v>13</v>
      </c>
      <c r="C35" s="4">
        <f>C36+C37+C38+C39+C40+C41+C42+C43+C44</f>
        <v>9237</v>
      </c>
      <c r="D35" s="4">
        <f>D36+D37+D38+D39+D40+D41+D42+D43+D44</f>
        <v>9237</v>
      </c>
      <c r="E35" s="4">
        <f>E36+E37+E38+E39+E40+E41+E42+E43+E44</f>
        <v>885.5</v>
      </c>
      <c r="F35" s="5">
        <f>E35/C35</f>
        <v>0.09586445815741042</v>
      </c>
      <c r="G35" s="16" t="e">
        <f>E35/#REF!</f>
        <v>#REF!</v>
      </c>
      <c r="H35" s="16" t="e">
        <f>E35/#REF!</f>
        <v>#REF!</v>
      </c>
      <c r="I35" s="16">
        <f>E35/D35</f>
        <v>0.09586445815741042</v>
      </c>
    </row>
    <row r="36" spans="1:9" ht="12.75">
      <c r="A36" s="105" t="s">
        <v>50</v>
      </c>
      <c r="B36" s="98"/>
      <c r="C36" s="6">
        <v>773.4</v>
      </c>
      <c r="D36" s="6">
        <v>773.4</v>
      </c>
      <c r="E36" s="110">
        <v>47.6</v>
      </c>
      <c r="F36" s="108">
        <f>E36/C36</f>
        <v>0.06154641841220585</v>
      </c>
      <c r="G36" s="109" t="e">
        <f>E36/#REF!</f>
        <v>#REF!</v>
      </c>
      <c r="H36" s="109" t="e">
        <f>E36/#REF!</f>
        <v>#REF!</v>
      </c>
      <c r="I36" s="109">
        <f>E36/D36</f>
        <v>0.06154641841220585</v>
      </c>
    </row>
    <row r="37" spans="1:9" ht="12.75">
      <c r="A37" s="105" t="s">
        <v>51</v>
      </c>
      <c r="B37" s="98"/>
      <c r="C37" s="6">
        <v>341.8</v>
      </c>
      <c r="D37" s="6">
        <v>341.8</v>
      </c>
      <c r="E37" s="110">
        <v>8.1</v>
      </c>
      <c r="F37" s="108">
        <f>E37/C37</f>
        <v>0.023698069046225862</v>
      </c>
      <c r="G37" s="109" t="e">
        <f>E37/#REF!</f>
        <v>#REF!</v>
      </c>
      <c r="H37" s="109" t="e">
        <f>E37/#REF!</f>
        <v>#REF!</v>
      </c>
      <c r="I37" s="109">
        <f>E37/D37</f>
        <v>0.023698069046225862</v>
      </c>
    </row>
    <row r="38" spans="1:9" ht="12.75">
      <c r="A38" s="105" t="s">
        <v>52</v>
      </c>
      <c r="B38" s="98"/>
      <c r="C38" s="6">
        <v>735.4</v>
      </c>
      <c r="D38" s="6">
        <v>735.4</v>
      </c>
      <c r="E38" s="110">
        <v>19.3</v>
      </c>
      <c r="F38" s="108">
        <f>E38/C38</f>
        <v>0.026244220832200165</v>
      </c>
      <c r="G38" s="109" t="e">
        <f>E38/#REF!</f>
        <v>#REF!</v>
      </c>
      <c r="H38" s="109" t="e">
        <f>E38/#REF!</f>
        <v>#REF!</v>
      </c>
      <c r="I38" s="109">
        <f>E38/D38</f>
        <v>0.026244220832200165</v>
      </c>
    </row>
    <row r="39" spans="1:9" ht="12.75">
      <c r="A39" s="105" t="s">
        <v>53</v>
      </c>
      <c r="B39" s="98"/>
      <c r="C39" s="6">
        <v>624.2</v>
      </c>
      <c r="D39" s="6">
        <v>624.2</v>
      </c>
      <c r="E39" s="110">
        <v>161.6</v>
      </c>
      <c r="F39" s="108">
        <f>E39/C39</f>
        <v>0.25889138096763853</v>
      </c>
      <c r="G39" s="109" t="e">
        <f>E39/#REF!</f>
        <v>#REF!</v>
      </c>
      <c r="H39" s="109" t="e">
        <f>E39/#REF!</f>
        <v>#REF!</v>
      </c>
      <c r="I39" s="109">
        <f>E39/D39</f>
        <v>0.25889138096763853</v>
      </c>
    </row>
    <row r="40" spans="1:9" ht="12.75">
      <c r="A40" s="105" t="s">
        <v>54</v>
      </c>
      <c r="B40" s="98"/>
      <c r="C40" s="6">
        <v>238.8</v>
      </c>
      <c r="D40" s="6">
        <v>238.8</v>
      </c>
      <c r="E40" s="110">
        <v>23.1</v>
      </c>
      <c r="F40" s="108">
        <f>E40/C40</f>
        <v>0.09673366834170855</v>
      </c>
      <c r="G40" s="109" t="e">
        <f>E40/#REF!</f>
        <v>#REF!</v>
      </c>
      <c r="H40" s="109" t="e">
        <f>E40/#REF!</f>
        <v>#REF!</v>
      </c>
      <c r="I40" s="109">
        <f>E40/D40</f>
        <v>0.09673366834170855</v>
      </c>
    </row>
    <row r="41" spans="1:9" ht="12.75">
      <c r="A41" s="105" t="s">
        <v>55</v>
      </c>
      <c r="B41" s="98"/>
      <c r="C41" s="6">
        <v>486.9</v>
      </c>
      <c r="D41" s="6">
        <v>486.9</v>
      </c>
      <c r="E41" s="110">
        <v>16.2</v>
      </c>
      <c r="F41" s="108">
        <f>E41/C41</f>
        <v>0.033271719038817</v>
      </c>
      <c r="G41" s="109" t="e">
        <f>E41/#REF!</f>
        <v>#REF!</v>
      </c>
      <c r="H41" s="109" t="e">
        <f>E41/#REF!</f>
        <v>#REF!</v>
      </c>
      <c r="I41" s="109">
        <f>E41/D41</f>
        <v>0.033271719038817</v>
      </c>
    </row>
    <row r="42" spans="1:9" ht="12.75">
      <c r="A42" s="105" t="s">
        <v>56</v>
      </c>
      <c r="B42" s="98"/>
      <c r="C42" s="6">
        <v>118.4</v>
      </c>
      <c r="D42" s="6">
        <v>118.4</v>
      </c>
      <c r="E42" s="110">
        <v>31</v>
      </c>
      <c r="F42" s="108">
        <f>E42/C42</f>
        <v>0.2618243243243243</v>
      </c>
      <c r="G42" s="109" t="e">
        <f>E42/#REF!</f>
        <v>#REF!</v>
      </c>
      <c r="H42" s="109" t="e">
        <f>E42/#REF!</f>
        <v>#REF!</v>
      </c>
      <c r="I42" s="109">
        <f>E42/D42</f>
        <v>0.2618243243243243</v>
      </c>
    </row>
    <row r="43" spans="1:9" s="9" customFormat="1" ht="12.75">
      <c r="A43" s="105" t="s">
        <v>57</v>
      </c>
      <c r="B43" s="98"/>
      <c r="C43" s="110">
        <v>598.1</v>
      </c>
      <c r="D43" s="110">
        <v>598.1</v>
      </c>
      <c r="E43" s="110">
        <v>20.7</v>
      </c>
      <c r="F43" s="108">
        <f>E43/C43</f>
        <v>0.034609597057348264</v>
      </c>
      <c r="G43" s="109" t="e">
        <f>E43/#REF!</f>
        <v>#REF!</v>
      </c>
      <c r="H43" s="109" t="e">
        <f>E43/#REF!</f>
        <v>#REF!</v>
      </c>
      <c r="I43" s="109">
        <f>E43/D43</f>
        <v>0.034609597057348264</v>
      </c>
    </row>
    <row r="44" spans="1:9" ht="12.75">
      <c r="A44" s="105" t="s">
        <v>58</v>
      </c>
      <c r="B44" s="98"/>
      <c r="C44" s="6">
        <v>5320</v>
      </c>
      <c r="D44" s="6">
        <v>5320</v>
      </c>
      <c r="E44" s="110">
        <v>557.9</v>
      </c>
      <c r="F44" s="108">
        <f>E44/C44</f>
        <v>0.10486842105263157</v>
      </c>
      <c r="G44" s="109" t="e">
        <f>E44/#REF!</f>
        <v>#REF!</v>
      </c>
      <c r="H44" s="109" t="e">
        <f>E44/#REF!</f>
        <v>#REF!</v>
      </c>
      <c r="I44" s="109">
        <f>E44/D44</f>
        <v>0.10486842105263157</v>
      </c>
    </row>
    <row r="45" spans="1:9" ht="12.75">
      <c r="A45" s="10" t="s">
        <v>100</v>
      </c>
      <c r="B45" s="21" t="s">
        <v>102</v>
      </c>
      <c r="C45" s="4">
        <f>C46+C47+C48+C49+C50+C51+C52+C53+C54</f>
        <v>11554.900000000001</v>
      </c>
      <c r="D45" s="4">
        <f>D46+D47+D48+D49+D50+D51+D52+D53+D54</f>
        <v>11554.900000000001</v>
      </c>
      <c r="E45" s="12">
        <f>E46+E47+E48+E49+E50+E51+E52+E53+E54</f>
        <v>1446.5</v>
      </c>
      <c r="F45" s="33">
        <f>E45/C45</f>
        <v>0.12518498645596238</v>
      </c>
      <c r="G45" s="33"/>
      <c r="H45" s="33"/>
      <c r="I45" s="15">
        <f>E45/D45</f>
        <v>0.12518498645596238</v>
      </c>
    </row>
    <row r="46" spans="1:9" ht="12.75">
      <c r="A46" s="105" t="s">
        <v>50</v>
      </c>
      <c r="B46" s="111"/>
      <c r="C46" s="111">
        <v>1020.4</v>
      </c>
      <c r="D46" s="111">
        <v>1020.4</v>
      </c>
      <c r="E46" s="107">
        <v>127.8</v>
      </c>
      <c r="F46" s="108">
        <f>E46/C46</f>
        <v>0.12524500196001567</v>
      </c>
      <c r="G46" s="5"/>
      <c r="H46" s="108"/>
      <c r="I46" s="109">
        <f>E46/D46</f>
        <v>0.12524500196001567</v>
      </c>
    </row>
    <row r="47" spans="1:9" ht="12.75">
      <c r="A47" s="105" t="s">
        <v>51</v>
      </c>
      <c r="B47" s="111"/>
      <c r="C47" s="111">
        <v>667.2</v>
      </c>
      <c r="D47" s="111">
        <v>667.2</v>
      </c>
      <c r="E47" s="107">
        <v>83.5</v>
      </c>
      <c r="F47" s="108">
        <f>E47/C47</f>
        <v>0.12514988009592326</v>
      </c>
      <c r="G47" s="5"/>
      <c r="H47" s="108"/>
      <c r="I47" s="109">
        <f>E47/D47</f>
        <v>0.12514988009592326</v>
      </c>
    </row>
    <row r="48" spans="1:9" ht="12.75">
      <c r="A48" s="105" t="s">
        <v>52</v>
      </c>
      <c r="B48" s="111"/>
      <c r="C48" s="111">
        <v>1088.9</v>
      </c>
      <c r="D48" s="111">
        <v>1088.9</v>
      </c>
      <c r="E48" s="107">
        <v>136.3</v>
      </c>
      <c r="F48" s="108">
        <f>E48/C48</f>
        <v>0.12517219212048858</v>
      </c>
      <c r="G48" s="5"/>
      <c r="H48" s="108"/>
      <c r="I48" s="109">
        <f>E48/D48</f>
        <v>0.12517219212048858</v>
      </c>
    </row>
    <row r="49" spans="1:9" ht="12.75">
      <c r="A49" s="105" t="s">
        <v>53</v>
      </c>
      <c r="B49" s="111"/>
      <c r="C49" s="111">
        <v>1257.3</v>
      </c>
      <c r="D49" s="111">
        <v>1257.3</v>
      </c>
      <c r="E49" s="107">
        <v>157.4</v>
      </c>
      <c r="F49" s="108">
        <f>E49/C49</f>
        <v>0.12518889684244017</v>
      </c>
      <c r="G49" s="5"/>
      <c r="H49" s="108"/>
      <c r="I49" s="109">
        <f>E49/D49</f>
        <v>0.12518889684244017</v>
      </c>
    </row>
    <row r="50" spans="1:9" ht="12.75">
      <c r="A50" s="105" t="s">
        <v>54</v>
      </c>
      <c r="B50" s="111"/>
      <c r="C50" s="111">
        <v>994.7</v>
      </c>
      <c r="D50" s="111">
        <v>994.7</v>
      </c>
      <c r="E50" s="107">
        <v>124.5</v>
      </c>
      <c r="F50" s="108">
        <f>E50/C50</f>
        <v>0.1251633658389464</v>
      </c>
      <c r="G50" s="5"/>
      <c r="H50" s="108"/>
      <c r="I50" s="109">
        <f>E50/D50</f>
        <v>0.1251633658389464</v>
      </c>
    </row>
    <row r="51" spans="1:9" ht="12.75">
      <c r="A51" s="105" t="s">
        <v>55</v>
      </c>
      <c r="B51" s="111"/>
      <c r="C51" s="111">
        <v>1467.8</v>
      </c>
      <c r="D51" s="111">
        <v>1467.8</v>
      </c>
      <c r="E51" s="107">
        <v>183.8</v>
      </c>
      <c r="F51" s="108">
        <f>E51/C51</f>
        <v>0.1252214198119635</v>
      </c>
      <c r="G51" s="5"/>
      <c r="H51" s="108"/>
      <c r="I51" s="109">
        <f>E51/D51</f>
        <v>0.1252214198119635</v>
      </c>
    </row>
    <row r="52" spans="1:9" ht="12.75">
      <c r="A52" s="105" t="s">
        <v>56</v>
      </c>
      <c r="B52" s="111"/>
      <c r="C52" s="111">
        <v>1386.5</v>
      </c>
      <c r="D52" s="111">
        <v>1386.5</v>
      </c>
      <c r="E52" s="107">
        <v>173.5</v>
      </c>
      <c r="F52" s="108">
        <f>E52/C52</f>
        <v>0.12513523260007212</v>
      </c>
      <c r="G52" s="5"/>
      <c r="H52" s="108"/>
      <c r="I52" s="109">
        <f>E52/D52</f>
        <v>0.12513523260007212</v>
      </c>
    </row>
    <row r="53" spans="1:9" ht="12.75">
      <c r="A53" s="105" t="s">
        <v>57</v>
      </c>
      <c r="B53" s="111"/>
      <c r="C53" s="111">
        <v>1003.3</v>
      </c>
      <c r="D53" s="111">
        <v>1003.3</v>
      </c>
      <c r="E53" s="107">
        <v>125.6</v>
      </c>
      <c r="F53" s="108">
        <f>E53/C53</f>
        <v>0.12518688328515898</v>
      </c>
      <c r="G53" s="33"/>
      <c r="H53" s="108"/>
      <c r="I53" s="109">
        <f>E53/D53</f>
        <v>0.12518688328515898</v>
      </c>
    </row>
    <row r="54" spans="1:9" ht="12.75">
      <c r="A54" s="105" t="s">
        <v>58</v>
      </c>
      <c r="B54" s="111"/>
      <c r="C54" s="111">
        <v>2668.8</v>
      </c>
      <c r="D54" s="111">
        <v>2668.8</v>
      </c>
      <c r="E54" s="107">
        <v>334.1</v>
      </c>
      <c r="F54" s="108">
        <f>E54/C54</f>
        <v>0.1251873501199041</v>
      </c>
      <c r="G54" s="5"/>
      <c r="H54" s="108"/>
      <c r="I54" s="109">
        <f>E54/D54</f>
        <v>0.1251873501199041</v>
      </c>
    </row>
    <row r="55" spans="1:9" ht="12.75">
      <c r="A55" s="86" t="s">
        <v>19</v>
      </c>
      <c r="B55" s="87"/>
      <c r="C55" s="13">
        <f>C5+C15+C25+C35+C45</f>
        <v>35324.3</v>
      </c>
      <c r="D55" s="13">
        <f>D5+D15+D25+D35+D45</f>
        <v>35324.3</v>
      </c>
      <c r="E55" s="13">
        <f>E5+E15+E25+E35+E45</f>
        <v>3734.1</v>
      </c>
      <c r="F55" s="14">
        <f>E55/C55</f>
        <v>0.10570910110037565</v>
      </c>
      <c r="G55" s="14" t="e">
        <f>E55/#REF!</f>
        <v>#REF!</v>
      </c>
      <c r="H55" s="14" t="e">
        <f>E55/#REF!</f>
        <v>#REF!</v>
      </c>
      <c r="I55" s="26">
        <f>E55/D55</f>
        <v>0.10570910110037565</v>
      </c>
    </row>
    <row r="56" spans="1:9" ht="12.75">
      <c r="A56" s="7" t="s">
        <v>59</v>
      </c>
      <c r="B56" s="28" t="s">
        <v>20</v>
      </c>
      <c r="C56" s="4">
        <f>C57+C58+C59+C60+C61+C62+C63+C64+C65</f>
        <v>3377.3999999999996</v>
      </c>
      <c r="D56" s="4">
        <f>D57+D58+D59+D60+D61+D62+D63+D64+D65</f>
        <v>3377.3999999999996</v>
      </c>
      <c r="E56" s="4">
        <f>E57+E58+E59+E60+E61+E62+E63+E64+E65</f>
        <v>172.2</v>
      </c>
      <c r="F56" s="5">
        <f>E56/C56</f>
        <v>0.05098596553561912</v>
      </c>
      <c r="G56" s="5" t="e">
        <f>E56/#REF!</f>
        <v>#REF!</v>
      </c>
      <c r="H56" s="5" t="e">
        <f>E56/#REF!</f>
        <v>#REF!</v>
      </c>
      <c r="I56" s="16">
        <f>E56/D56</f>
        <v>0.05098596553561912</v>
      </c>
    </row>
    <row r="57" spans="1:9" ht="12.75">
      <c r="A57" s="105" t="s">
        <v>50</v>
      </c>
      <c r="B57" s="98"/>
      <c r="C57" s="6">
        <v>71.6</v>
      </c>
      <c r="D57" s="6">
        <v>71.6</v>
      </c>
      <c r="E57" s="6">
        <v>8.1</v>
      </c>
      <c r="F57" s="108">
        <f>E57/C57</f>
        <v>0.11312849162011174</v>
      </c>
      <c r="G57" s="108" t="e">
        <f>E57/#REF!</f>
        <v>#REF!</v>
      </c>
      <c r="H57" s="108" t="e">
        <f>E57/#REF!</f>
        <v>#REF!</v>
      </c>
      <c r="I57" s="109">
        <f>E57/D57</f>
        <v>0.11312849162011174</v>
      </c>
    </row>
    <row r="58" spans="1:9" ht="12.75">
      <c r="A58" s="105" t="s">
        <v>51</v>
      </c>
      <c r="B58" s="98"/>
      <c r="C58" s="6">
        <v>14.5</v>
      </c>
      <c r="D58" s="6">
        <v>14.5</v>
      </c>
      <c r="E58" s="6"/>
      <c r="F58" s="108">
        <f>E58/C58</f>
        <v>0</v>
      </c>
      <c r="G58" s="5"/>
      <c r="H58" s="5"/>
      <c r="I58" s="109">
        <f>E58/D58</f>
        <v>0</v>
      </c>
    </row>
    <row r="59" spans="1:9" ht="12.75">
      <c r="A59" s="105" t="s">
        <v>52</v>
      </c>
      <c r="B59" s="98"/>
      <c r="C59" s="6">
        <v>16.2</v>
      </c>
      <c r="D59" s="6">
        <v>16.2</v>
      </c>
      <c r="E59" s="6">
        <v>20.2</v>
      </c>
      <c r="F59" s="108">
        <f>E59/C59</f>
        <v>1.2469135802469136</v>
      </c>
      <c r="G59" s="108" t="e">
        <f>E59/#REF!</f>
        <v>#REF!</v>
      </c>
      <c r="H59" s="108" t="e">
        <f>E59/#REF!</f>
        <v>#REF!</v>
      </c>
      <c r="I59" s="109">
        <f>E59/D59</f>
        <v>1.2469135802469136</v>
      </c>
    </row>
    <row r="60" spans="1:9" ht="12.75">
      <c r="A60" s="105" t="s">
        <v>53</v>
      </c>
      <c r="B60" s="98"/>
      <c r="C60" s="6">
        <v>31.1</v>
      </c>
      <c r="D60" s="6">
        <v>31.1</v>
      </c>
      <c r="E60" s="6">
        <v>7</v>
      </c>
      <c r="F60" s="108">
        <f>E60/C60</f>
        <v>0.22508038585209003</v>
      </c>
      <c r="G60" s="108" t="e">
        <f>E60/#REF!</f>
        <v>#REF!</v>
      </c>
      <c r="H60" s="108" t="e">
        <f>E60/#REF!</f>
        <v>#REF!</v>
      </c>
      <c r="I60" s="109">
        <f>E60/D60</f>
        <v>0.22508038585209003</v>
      </c>
    </row>
    <row r="61" spans="1:9" ht="12.75">
      <c r="A61" s="105" t="s">
        <v>54</v>
      </c>
      <c r="B61" s="98"/>
      <c r="C61" s="6">
        <v>20</v>
      </c>
      <c r="D61" s="6">
        <v>20</v>
      </c>
      <c r="E61" s="6">
        <v>0.9</v>
      </c>
      <c r="F61" s="108">
        <f>E61/C61</f>
        <v>0.045</v>
      </c>
      <c r="G61" s="108" t="e">
        <f>E61/#REF!</f>
        <v>#REF!</v>
      </c>
      <c r="H61" s="108" t="e">
        <f>E61/#REF!</f>
        <v>#REF!</v>
      </c>
      <c r="I61" s="109">
        <f>E61/D61</f>
        <v>0.045</v>
      </c>
    </row>
    <row r="62" spans="1:9" ht="12.75">
      <c r="A62" s="105" t="s">
        <v>55</v>
      </c>
      <c r="B62" s="98"/>
      <c r="C62" s="6">
        <v>21</v>
      </c>
      <c r="D62" s="6">
        <v>21</v>
      </c>
      <c r="E62" s="6">
        <v>2.2</v>
      </c>
      <c r="F62" s="108">
        <f>E62/C62</f>
        <v>0.10476190476190476</v>
      </c>
      <c r="G62" s="108" t="e">
        <f>E62/#REF!</f>
        <v>#REF!</v>
      </c>
      <c r="H62" s="108" t="e">
        <f>E62/#REF!</f>
        <v>#REF!</v>
      </c>
      <c r="I62" s="109">
        <f>E62/D62</f>
        <v>0.10476190476190476</v>
      </c>
    </row>
    <row r="63" spans="1:9" ht="12.75">
      <c r="A63" s="105" t="s">
        <v>56</v>
      </c>
      <c r="B63" s="98"/>
      <c r="C63" s="6">
        <v>8.3</v>
      </c>
      <c r="D63" s="6">
        <v>8.3</v>
      </c>
      <c r="E63" s="6">
        <v>14.9</v>
      </c>
      <c r="F63" s="108">
        <f>E63/C63</f>
        <v>1.7951807228915662</v>
      </c>
      <c r="G63" s="108" t="e">
        <f>E63/#REF!</f>
        <v>#REF!</v>
      </c>
      <c r="H63" s="108" t="e">
        <f>E63/#REF!</f>
        <v>#REF!</v>
      </c>
      <c r="I63" s="109">
        <f>E63/D63</f>
        <v>1.7951807228915662</v>
      </c>
    </row>
    <row r="64" spans="1:9" ht="12.75">
      <c r="A64" s="105" t="s">
        <v>57</v>
      </c>
      <c r="B64" s="98"/>
      <c r="C64" s="110">
        <v>55.5</v>
      </c>
      <c r="D64" s="110">
        <v>55.5</v>
      </c>
      <c r="E64" s="110">
        <v>0.4</v>
      </c>
      <c r="F64" s="108">
        <f>E64/C64</f>
        <v>0.007207207207207207</v>
      </c>
      <c r="G64" s="108" t="e">
        <f>E64/#REF!</f>
        <v>#REF!</v>
      </c>
      <c r="H64" s="108" t="e">
        <f>E64/#REF!</f>
        <v>#REF!</v>
      </c>
      <c r="I64" s="109">
        <f>E64/D64</f>
        <v>0.007207207207207207</v>
      </c>
    </row>
    <row r="65" spans="1:9" ht="12.75">
      <c r="A65" s="105" t="s">
        <v>58</v>
      </c>
      <c r="B65" s="98"/>
      <c r="C65" s="6">
        <v>3139.2</v>
      </c>
      <c r="D65" s="6">
        <v>3139.2</v>
      </c>
      <c r="E65" s="110">
        <v>118.5</v>
      </c>
      <c r="F65" s="108">
        <f>E65/C65</f>
        <v>0.03774847094801224</v>
      </c>
      <c r="G65" s="108" t="e">
        <f>E65/#REF!</f>
        <v>#REF!</v>
      </c>
      <c r="H65" s="108" t="e">
        <f>E65/#REF!</f>
        <v>#REF!</v>
      </c>
      <c r="I65" s="109">
        <f>E65/D65</f>
        <v>0.03774847094801224</v>
      </c>
    </row>
    <row r="66" spans="1:9" ht="12.75">
      <c r="A66" s="7" t="s">
        <v>60</v>
      </c>
      <c r="B66" s="27" t="s">
        <v>61</v>
      </c>
      <c r="C66" s="4">
        <f>C67+C68+C69+C70+C71+C72+C73+C74+C75</f>
        <v>400</v>
      </c>
      <c r="D66" s="4">
        <f>D67+D68+D69+D70+D71+D72+D73+D74+D75</f>
        <v>400</v>
      </c>
      <c r="E66" s="12">
        <f>E67+E68+E69+E70+E71+E72+E73+E74+E75</f>
        <v>104.49999999999999</v>
      </c>
      <c r="F66" s="5">
        <f>E66/C66</f>
        <v>0.26125</v>
      </c>
      <c r="G66" s="16" t="s">
        <v>18</v>
      </c>
      <c r="H66" s="16" t="s">
        <v>18</v>
      </c>
      <c r="I66" s="16">
        <f>E66/D66</f>
        <v>0.26125</v>
      </c>
    </row>
    <row r="67" spans="1:9" ht="12.75">
      <c r="A67" s="105" t="s">
        <v>50</v>
      </c>
      <c r="B67" s="111"/>
      <c r="C67" s="6">
        <v>25</v>
      </c>
      <c r="D67" s="6">
        <v>25</v>
      </c>
      <c r="E67" s="110">
        <v>0.5</v>
      </c>
      <c r="F67" s="108"/>
      <c r="G67" s="5"/>
      <c r="H67" s="5"/>
      <c r="I67" s="109"/>
    </row>
    <row r="68" spans="1:9" ht="12.75">
      <c r="A68" s="105" t="s">
        <v>51</v>
      </c>
      <c r="B68" s="111"/>
      <c r="C68" s="6"/>
      <c r="D68" s="6"/>
      <c r="E68" s="110">
        <v>36.9</v>
      </c>
      <c r="F68" s="108"/>
      <c r="G68" s="109"/>
      <c r="H68" s="109"/>
      <c r="I68" s="109"/>
    </row>
    <row r="69" spans="1:9" ht="12.75">
      <c r="A69" s="105" t="s">
        <v>52</v>
      </c>
      <c r="B69" s="111"/>
      <c r="C69" s="6"/>
      <c r="D69" s="6"/>
      <c r="E69" s="110">
        <v>47.8</v>
      </c>
      <c r="F69" s="108"/>
      <c r="G69" s="109"/>
      <c r="H69" s="109"/>
      <c r="I69" s="109"/>
    </row>
    <row r="70" spans="1:9" ht="12.75">
      <c r="A70" s="105" t="s">
        <v>53</v>
      </c>
      <c r="B70" s="111"/>
      <c r="C70" s="6">
        <v>100</v>
      </c>
      <c r="D70" s="6">
        <v>100</v>
      </c>
      <c r="E70" s="110"/>
      <c r="F70" s="108">
        <f>E70/C70</f>
        <v>0</v>
      </c>
      <c r="G70" s="109"/>
      <c r="H70" s="109"/>
      <c r="I70" s="109">
        <f>E70/D70</f>
        <v>0</v>
      </c>
    </row>
    <row r="71" spans="1:9" ht="12.75">
      <c r="A71" s="105" t="s">
        <v>54</v>
      </c>
      <c r="B71" s="111"/>
      <c r="C71" s="6"/>
      <c r="D71" s="6"/>
      <c r="E71" s="110"/>
      <c r="F71" s="108"/>
      <c r="G71" s="5"/>
      <c r="H71" s="5"/>
      <c r="I71" s="109"/>
    </row>
    <row r="72" spans="1:9" ht="12.75">
      <c r="A72" s="105" t="s">
        <v>55</v>
      </c>
      <c r="B72" s="111"/>
      <c r="C72" s="6">
        <v>100</v>
      </c>
      <c r="D72" s="6">
        <v>100</v>
      </c>
      <c r="E72" s="110"/>
      <c r="F72" s="108">
        <f>E72/C72</f>
        <v>0</v>
      </c>
      <c r="G72" s="5"/>
      <c r="H72" s="5"/>
      <c r="I72" s="109">
        <f>E72/D72</f>
        <v>0</v>
      </c>
    </row>
    <row r="73" spans="1:9" ht="12.75">
      <c r="A73" s="105" t="s">
        <v>56</v>
      </c>
      <c r="B73" s="111"/>
      <c r="C73" s="6">
        <v>75</v>
      </c>
      <c r="D73" s="6">
        <v>75</v>
      </c>
      <c r="E73" s="110"/>
      <c r="F73" s="108">
        <f>E73/C73</f>
        <v>0</v>
      </c>
      <c r="G73" s="108"/>
      <c r="H73" s="108"/>
      <c r="I73" s="109">
        <f>E73/D73</f>
        <v>0</v>
      </c>
    </row>
    <row r="74" spans="1:9" ht="12.75">
      <c r="A74" s="105" t="s">
        <v>57</v>
      </c>
      <c r="B74" s="111"/>
      <c r="C74" s="110"/>
      <c r="D74" s="110"/>
      <c r="E74" s="110"/>
      <c r="F74" s="108"/>
      <c r="G74" s="33"/>
      <c r="H74" s="33"/>
      <c r="I74" s="109"/>
    </row>
    <row r="75" spans="1:9" ht="12" customHeight="1">
      <c r="A75" s="105" t="s">
        <v>58</v>
      </c>
      <c r="B75" s="111"/>
      <c r="C75" s="6">
        <v>100</v>
      </c>
      <c r="D75" s="6">
        <v>100</v>
      </c>
      <c r="E75" s="110">
        <v>19.3</v>
      </c>
      <c r="F75" s="108">
        <f>E75/C75</f>
        <v>0.193</v>
      </c>
      <c r="G75" s="109"/>
      <c r="H75" s="109"/>
      <c r="I75" s="109">
        <f>E75/D75</f>
        <v>0.193</v>
      </c>
    </row>
    <row r="76" spans="1:9" s="9" customFormat="1" ht="12" customHeight="1">
      <c r="A76" s="10" t="s">
        <v>108</v>
      </c>
      <c r="B76" s="27" t="s">
        <v>30</v>
      </c>
      <c r="C76" s="12">
        <f>C77</f>
        <v>0</v>
      </c>
      <c r="D76" s="12">
        <f>D77</f>
        <v>0</v>
      </c>
      <c r="E76" s="12">
        <f>E77</f>
        <v>15.6</v>
      </c>
      <c r="F76" s="33"/>
      <c r="G76" s="15"/>
      <c r="H76" s="15"/>
      <c r="I76" s="15"/>
    </row>
    <row r="77" spans="1:9" ht="12" customHeight="1">
      <c r="A77" s="105" t="s">
        <v>55</v>
      </c>
      <c r="B77" s="111"/>
      <c r="C77" s="6"/>
      <c r="D77" s="6"/>
      <c r="E77" s="110">
        <v>15.6</v>
      </c>
      <c r="F77" s="108"/>
      <c r="G77" s="109"/>
      <c r="H77" s="109"/>
      <c r="I77" s="109"/>
    </row>
    <row r="78" spans="1:9" ht="12.75">
      <c r="A78" s="86" t="s">
        <v>31</v>
      </c>
      <c r="B78" s="87"/>
      <c r="C78" s="13">
        <f>C56+C66+C76</f>
        <v>3777.3999999999996</v>
      </c>
      <c r="D78" s="13">
        <f>D56+D66+D76</f>
        <v>3777.3999999999996</v>
      </c>
      <c r="E78" s="13">
        <f>E56+E66+E76</f>
        <v>292.3</v>
      </c>
      <c r="F78" s="14">
        <f>E78/C78</f>
        <v>0.07738126753851857</v>
      </c>
      <c r="G78" s="16" t="s">
        <v>18</v>
      </c>
      <c r="H78" s="16" t="s">
        <v>18</v>
      </c>
      <c r="I78" s="26">
        <f>E78/D78</f>
        <v>0.07738126753851857</v>
      </c>
    </row>
    <row r="79" spans="1:9" ht="16.5">
      <c r="A79" s="88" t="s">
        <v>62</v>
      </c>
      <c r="B79" s="89"/>
      <c r="C79" s="17">
        <f>C80+C81+C82+C83+C84+C85+C86+C87+C88</f>
        <v>39101.7</v>
      </c>
      <c r="D79" s="17">
        <f>D80+D81+D82+D83+D84+D85+D86+D87+D88</f>
        <v>39101.7</v>
      </c>
      <c r="E79" s="17">
        <f>E80+E81+E82+E83+E84+E85+E86+E87+E88</f>
        <v>4026.3999999999996</v>
      </c>
      <c r="F79" s="47">
        <f>E79/C79</f>
        <v>0.10297250503175054</v>
      </c>
      <c r="G79" s="47" t="e">
        <f>E79/#REF!</f>
        <v>#REF!</v>
      </c>
      <c r="H79" s="47" t="e">
        <f>E79/#REF!</f>
        <v>#REF!</v>
      </c>
      <c r="I79" s="59">
        <f>E79/D79</f>
        <v>0.10297250503175054</v>
      </c>
    </row>
    <row r="80" spans="1:9" ht="12.75">
      <c r="A80" s="105" t="s">
        <v>50</v>
      </c>
      <c r="B80" s="98"/>
      <c r="C80" s="4">
        <f>C67+C57+C46+C36+C26+C16+C6</f>
        <v>2417.6000000000004</v>
      </c>
      <c r="D80" s="4">
        <f>D67+D57+D46+D36+D26+D16+D6</f>
        <v>2417.6000000000004</v>
      </c>
      <c r="E80" s="4">
        <f>E67+E57+E46+E36+E26+E16+E6</f>
        <v>250.8</v>
      </c>
      <c r="F80" s="33">
        <f>E80/C80</f>
        <v>0.10373924553275975</v>
      </c>
      <c r="G80" s="5" t="e">
        <f>E80/#REF!</f>
        <v>#REF!</v>
      </c>
      <c r="H80" s="5" t="e">
        <f>E80/#REF!</f>
        <v>#REF!</v>
      </c>
      <c r="I80" s="16">
        <f>E80/D80</f>
        <v>0.10373924553275975</v>
      </c>
    </row>
    <row r="81" spans="1:9" ht="12.75">
      <c r="A81" s="105" t="s">
        <v>51</v>
      </c>
      <c r="B81" s="98"/>
      <c r="C81" s="4">
        <f>C68+C58+C47+C37+C27+C17+C7</f>
        <v>1235.7</v>
      </c>
      <c r="D81" s="4">
        <f>D68+D58+D47+D37+D27+D17+D7</f>
        <v>1235.7</v>
      </c>
      <c r="E81" s="4">
        <f>E68+E58+E47+E37+E27+E17+E7</f>
        <v>151.5</v>
      </c>
      <c r="F81" s="33">
        <f>E81/C81</f>
        <v>0.12260257344015538</v>
      </c>
      <c r="G81" s="5" t="e">
        <f>E81/#REF!</f>
        <v>#REF!</v>
      </c>
      <c r="H81" s="5" t="e">
        <f>E81/#REF!</f>
        <v>#REF!</v>
      </c>
      <c r="I81" s="16">
        <f>E81/D81</f>
        <v>0.12260257344015538</v>
      </c>
    </row>
    <row r="82" spans="1:9" ht="12.75">
      <c r="A82" s="105" t="s">
        <v>52</v>
      </c>
      <c r="B82" s="98"/>
      <c r="C82" s="4">
        <f>C69+C59+C48+C38+C28+C18+C8</f>
        <v>2323.7000000000003</v>
      </c>
      <c r="D82" s="4">
        <f>D69+D59+D48+D38+D28+D18+D8</f>
        <v>2323.7000000000003</v>
      </c>
      <c r="E82" s="4">
        <f>E69+E59+E48+E38+E28+E18+E8</f>
        <v>270.8</v>
      </c>
      <c r="F82" s="33">
        <f>E82/C82</f>
        <v>0.11653827946808967</v>
      </c>
      <c r="G82" s="5" t="e">
        <f>E82/#REF!</f>
        <v>#REF!</v>
      </c>
      <c r="H82" s="5" t="e">
        <f>E82/#REF!</f>
        <v>#REF!</v>
      </c>
      <c r="I82" s="16">
        <f>E82/D82</f>
        <v>0.11653827946808967</v>
      </c>
    </row>
    <row r="83" spans="1:9" ht="12.75">
      <c r="A83" s="105" t="s">
        <v>53</v>
      </c>
      <c r="B83" s="98"/>
      <c r="C83" s="4">
        <f>C70+C60+C49+C39+C29+C19+C9</f>
        <v>2481.4</v>
      </c>
      <c r="D83" s="4">
        <f>D70+D60+D49+D39+D29+D19+D9</f>
        <v>2481.4</v>
      </c>
      <c r="E83" s="4">
        <f>E70+E60+E49+E39+E29+E19+E9</f>
        <v>378.09999999999997</v>
      </c>
      <c r="F83" s="33">
        <f>E83/C83</f>
        <v>0.15237366003062786</v>
      </c>
      <c r="G83" s="5" t="e">
        <f>E83/#REF!</f>
        <v>#REF!</v>
      </c>
      <c r="H83" s="5" t="e">
        <f>E83/#REF!</f>
        <v>#REF!</v>
      </c>
      <c r="I83" s="16">
        <f>E83/D83</f>
        <v>0.15237366003062786</v>
      </c>
    </row>
    <row r="84" spans="1:9" ht="12.75">
      <c r="A84" s="105" t="s">
        <v>54</v>
      </c>
      <c r="B84" s="98"/>
      <c r="C84" s="4">
        <f>C71+C61+C50+C40+C30+C20+C10</f>
        <v>1365.5</v>
      </c>
      <c r="D84" s="4">
        <f>D71+D61+D50+D40+D30+D20+D10</f>
        <v>1365.5</v>
      </c>
      <c r="E84" s="4">
        <f>E71+E61+E50+E40+E30+E20+E10</f>
        <v>164.3</v>
      </c>
      <c r="F84" s="33">
        <f>E84/C84</f>
        <v>0.12032222629073601</v>
      </c>
      <c r="G84" s="5" t="e">
        <f>E84/#REF!</f>
        <v>#REF!</v>
      </c>
      <c r="H84" s="5" t="e">
        <f>E84/#REF!</f>
        <v>#REF!</v>
      </c>
      <c r="I84" s="16">
        <f>E84/D84</f>
        <v>0.12032222629073601</v>
      </c>
    </row>
    <row r="85" spans="1:9" ht="12.75">
      <c r="A85" s="105" t="s">
        <v>55</v>
      </c>
      <c r="B85" s="98"/>
      <c r="C85" s="4">
        <f>C72+C62+C51+C41+C31+C21+C11+C77</f>
        <v>3074.7</v>
      </c>
      <c r="D85" s="4">
        <f>D72+D62+D51+D41+D31+D21+D11+D77</f>
        <v>3074.7</v>
      </c>
      <c r="E85" s="4">
        <f>E72+E62+E51+E41+E31+E21+E11+E77</f>
        <v>368.1</v>
      </c>
      <c r="F85" s="33">
        <f>E85/C85</f>
        <v>0.11971899697531468</v>
      </c>
      <c r="G85" s="5" t="e">
        <f>E85/#REF!</f>
        <v>#REF!</v>
      </c>
      <c r="H85" s="5" t="e">
        <f>E85/#REF!</f>
        <v>#REF!</v>
      </c>
      <c r="I85" s="16">
        <f>E85/D85</f>
        <v>0.11971899697531468</v>
      </c>
    </row>
    <row r="86" spans="1:9" ht="12.75">
      <c r="A86" s="105" t="s">
        <v>56</v>
      </c>
      <c r="B86" s="98"/>
      <c r="C86" s="4">
        <f>C73+C63+C52+C42+C32+C22+C12</f>
        <v>1786.3</v>
      </c>
      <c r="D86" s="4">
        <f>D73+D63+D52+D42+D32+D22+D12</f>
        <v>1786.3</v>
      </c>
      <c r="E86" s="4">
        <f>E73+E63+E52+E42+E32+E22+E12</f>
        <v>240.29999999999998</v>
      </c>
      <c r="F86" s="33">
        <f>E86/C86</f>
        <v>0.1345238761686167</v>
      </c>
      <c r="G86" s="5" t="e">
        <f>E86/#REF!</f>
        <v>#REF!</v>
      </c>
      <c r="H86" s="5" t="e">
        <f>E86/#REF!</f>
        <v>#REF!</v>
      </c>
      <c r="I86" s="16">
        <f>E86/D86</f>
        <v>0.1345238761686167</v>
      </c>
    </row>
    <row r="87" spans="1:9" ht="12.75">
      <c r="A87" s="105" t="s">
        <v>57</v>
      </c>
      <c r="B87" s="98"/>
      <c r="C87" s="4">
        <f>C74+C64+C53+C43+C33+C23+C13</f>
        <v>1930.7</v>
      </c>
      <c r="D87" s="4">
        <f>D74+D64+D53+D43+D33+D23+D13</f>
        <v>1930.7</v>
      </c>
      <c r="E87" s="4">
        <f>E74+E64+E53+E43+E33+E23+E13</f>
        <v>167.29999999999998</v>
      </c>
      <c r="F87" s="33">
        <f>E87/C87</f>
        <v>0.08665250945253015</v>
      </c>
      <c r="G87" s="5" t="e">
        <f>E87/#REF!</f>
        <v>#REF!</v>
      </c>
      <c r="H87" s="5" t="e">
        <f>E87/#REF!</f>
        <v>#REF!</v>
      </c>
      <c r="I87" s="16">
        <f>E87/D87</f>
        <v>0.08665250945253015</v>
      </c>
    </row>
    <row r="88" spans="1:9" ht="12.75">
      <c r="A88" s="105" t="s">
        <v>58</v>
      </c>
      <c r="B88" s="98"/>
      <c r="C88" s="4">
        <f>C75+C65+C54+C44+C34+C24+C14</f>
        <v>22486.1</v>
      </c>
      <c r="D88" s="4">
        <f>D75+D65+D54+D44+D34+D24+D14</f>
        <v>22486.1</v>
      </c>
      <c r="E88" s="4">
        <f>E75+E65+E54+E44+E34+E24+E14</f>
        <v>2035.2</v>
      </c>
      <c r="F88" s="33">
        <f>E88/C88</f>
        <v>0.09050924793539121</v>
      </c>
      <c r="G88" s="5" t="e">
        <f>E88/#REF!</f>
        <v>#REF!</v>
      </c>
      <c r="H88" s="5" t="e">
        <f>E88/#REF!</f>
        <v>#REF!</v>
      </c>
      <c r="I88" s="16">
        <f>E88/D88</f>
        <v>0.09050924793539121</v>
      </c>
    </row>
    <row r="89" spans="1:9" ht="60.75" customHeight="1">
      <c r="A89" s="19" t="s">
        <v>63</v>
      </c>
      <c r="B89" s="1" t="s">
        <v>64</v>
      </c>
      <c r="C89" s="4">
        <f>C90+C91+C92+C93+C94+C95+C96+C97+C98</f>
        <v>12675.900000000001</v>
      </c>
      <c r="D89" s="4">
        <f>D90+D91+D92+D93+D94+D95+D96+D97+D98</f>
        <v>12675.900000000001</v>
      </c>
      <c r="E89" s="4">
        <f>E90+E91+E92+E93+E94+E95+E96+E97+E98</f>
        <v>2275</v>
      </c>
      <c r="F89" s="5">
        <f>E89/C89</f>
        <v>0.179474435740263</v>
      </c>
      <c r="G89" s="16" t="e">
        <f>E89/#REF!</f>
        <v>#REF!</v>
      </c>
      <c r="H89" s="16" t="e">
        <f>E89/#REF!</f>
        <v>#REF!</v>
      </c>
      <c r="I89" s="16">
        <f>E89/D89</f>
        <v>0.179474435740263</v>
      </c>
    </row>
    <row r="90" spans="1:9" ht="12.75">
      <c r="A90" s="105" t="s">
        <v>50</v>
      </c>
      <c r="B90" s="98"/>
      <c r="C90" s="6">
        <v>1785.5</v>
      </c>
      <c r="D90" s="6">
        <v>1785.5</v>
      </c>
      <c r="E90" s="6">
        <v>299.7</v>
      </c>
      <c r="F90" s="108">
        <f>E90/C90</f>
        <v>0.16785214225707085</v>
      </c>
      <c r="G90" s="109" t="e">
        <f>E90/#REF!</f>
        <v>#REF!</v>
      </c>
      <c r="H90" s="109" t="e">
        <f>E90/#REF!</f>
        <v>#REF!</v>
      </c>
      <c r="I90" s="109">
        <f>E90/D90</f>
        <v>0.16785214225707085</v>
      </c>
    </row>
    <row r="91" spans="1:9" ht="12.75">
      <c r="A91" s="105" t="s">
        <v>51</v>
      </c>
      <c r="B91" s="98"/>
      <c r="C91" s="6">
        <v>1070.9</v>
      </c>
      <c r="D91" s="6">
        <v>1070.9</v>
      </c>
      <c r="E91" s="6">
        <v>206.1</v>
      </c>
      <c r="F91" s="108">
        <f>E91/C91</f>
        <v>0.19245494443925668</v>
      </c>
      <c r="G91" s="109" t="e">
        <f>E91/#REF!</f>
        <v>#REF!</v>
      </c>
      <c r="H91" s="109" t="e">
        <f>E91/#REF!</f>
        <v>#REF!</v>
      </c>
      <c r="I91" s="109">
        <f>E91/D91</f>
        <v>0.19245494443925668</v>
      </c>
    </row>
    <row r="92" spans="1:9" ht="12.75">
      <c r="A92" s="105" t="s">
        <v>52</v>
      </c>
      <c r="B92" s="98"/>
      <c r="C92" s="6">
        <v>2125.2</v>
      </c>
      <c r="D92" s="6">
        <v>2125.2</v>
      </c>
      <c r="E92" s="6">
        <v>357.4</v>
      </c>
      <c r="F92" s="108">
        <f>E92/C92</f>
        <v>0.16817240730284208</v>
      </c>
      <c r="G92" s="109" t="e">
        <f>E92/#REF!</f>
        <v>#REF!</v>
      </c>
      <c r="H92" s="109" t="e">
        <f>E92/#REF!</f>
        <v>#REF!</v>
      </c>
      <c r="I92" s="109">
        <f>E92/D92</f>
        <v>0.16817240730284208</v>
      </c>
    </row>
    <row r="93" spans="1:9" ht="12.75">
      <c r="A93" s="105" t="s">
        <v>53</v>
      </c>
      <c r="B93" s="98"/>
      <c r="C93" s="6">
        <v>1153.6</v>
      </c>
      <c r="D93" s="6">
        <v>1153.6</v>
      </c>
      <c r="E93" s="6">
        <v>271.7</v>
      </c>
      <c r="F93" s="108">
        <f>E93/C93</f>
        <v>0.2355235783633842</v>
      </c>
      <c r="G93" s="109" t="e">
        <f>E93/#REF!</f>
        <v>#REF!</v>
      </c>
      <c r="H93" s="109" t="e">
        <f>E93/#REF!</f>
        <v>#REF!</v>
      </c>
      <c r="I93" s="109">
        <f>E93/D93</f>
        <v>0.2355235783633842</v>
      </c>
    </row>
    <row r="94" spans="1:9" ht="12.75">
      <c r="A94" s="105" t="s">
        <v>54</v>
      </c>
      <c r="B94" s="98"/>
      <c r="C94" s="6">
        <v>1994.7</v>
      </c>
      <c r="D94" s="6">
        <v>1994.7</v>
      </c>
      <c r="E94" s="6">
        <v>331.2</v>
      </c>
      <c r="F94" s="108">
        <f>E94/C94</f>
        <v>0.16604000601594224</v>
      </c>
      <c r="G94" s="109" t="e">
        <f>E94/#REF!</f>
        <v>#REF!</v>
      </c>
      <c r="H94" s="109" t="e">
        <f>E94/#REF!</f>
        <v>#REF!</v>
      </c>
      <c r="I94" s="109">
        <f>E94/D94</f>
        <v>0.16604000601594224</v>
      </c>
    </row>
    <row r="95" spans="1:9" ht="12.75">
      <c r="A95" s="105" t="s">
        <v>55</v>
      </c>
      <c r="B95" s="98"/>
      <c r="C95" s="29">
        <v>597.6</v>
      </c>
      <c r="D95" s="29">
        <v>597.6</v>
      </c>
      <c r="E95" s="6">
        <v>146.8</v>
      </c>
      <c r="F95" s="108">
        <f>E95/C95</f>
        <v>0.24564926372155288</v>
      </c>
      <c r="G95" s="109" t="e">
        <f>E95/#REF!</f>
        <v>#REF!</v>
      </c>
      <c r="H95" s="109" t="e">
        <f>E95/#REF!</f>
        <v>#REF!</v>
      </c>
      <c r="I95" s="109">
        <f>E95/D95</f>
        <v>0.24564926372155288</v>
      </c>
    </row>
    <row r="96" spans="1:9" ht="12.75">
      <c r="A96" s="105" t="s">
        <v>56</v>
      </c>
      <c r="B96" s="98"/>
      <c r="C96" s="6">
        <v>2354.7</v>
      </c>
      <c r="D96" s="6">
        <v>2354.7</v>
      </c>
      <c r="E96" s="6">
        <v>393.7</v>
      </c>
      <c r="F96" s="108">
        <f>E96/C96</f>
        <v>0.1671975198539092</v>
      </c>
      <c r="G96" s="109" t="e">
        <f>E96/#REF!</f>
        <v>#REF!</v>
      </c>
      <c r="H96" s="109" t="e">
        <f>E96/#REF!</f>
        <v>#REF!</v>
      </c>
      <c r="I96" s="109">
        <f>E96/D96</f>
        <v>0.1671975198539092</v>
      </c>
    </row>
    <row r="97" spans="1:9" ht="12.75">
      <c r="A97" s="105" t="s">
        <v>57</v>
      </c>
      <c r="B97" s="98"/>
      <c r="C97" s="6">
        <v>1568.1</v>
      </c>
      <c r="D97" s="6">
        <v>1568.1</v>
      </c>
      <c r="E97" s="6">
        <v>262</v>
      </c>
      <c r="F97" s="108">
        <f>E97/C97</f>
        <v>0.1670811810471271</v>
      </c>
      <c r="G97" s="109" t="e">
        <f>E97/#REF!</f>
        <v>#REF!</v>
      </c>
      <c r="H97" s="109" t="e">
        <f>E97/#REF!</f>
        <v>#REF!</v>
      </c>
      <c r="I97" s="109">
        <f>E97/D97</f>
        <v>0.1670811810471271</v>
      </c>
    </row>
    <row r="98" spans="1:9" ht="12.75">
      <c r="A98" s="112" t="s">
        <v>58</v>
      </c>
      <c r="C98" s="30">
        <v>25.6</v>
      </c>
      <c r="D98" s="30">
        <v>25.6</v>
      </c>
      <c r="E98" s="30">
        <v>6.4</v>
      </c>
      <c r="F98" s="108">
        <f>E98/C98</f>
        <v>0.25</v>
      </c>
      <c r="G98" s="109" t="e">
        <f>E98/#REF!</f>
        <v>#REF!</v>
      </c>
      <c r="H98" s="109" t="e">
        <f>E98/#REF!</f>
        <v>#REF!</v>
      </c>
      <c r="I98" s="109">
        <f>E98/D98</f>
        <v>0.25</v>
      </c>
    </row>
    <row r="99" spans="1:9" ht="110.25">
      <c r="A99" s="19" t="s">
        <v>65</v>
      </c>
      <c r="B99" s="1" t="s">
        <v>66</v>
      </c>
      <c r="C99" s="4">
        <f>C100+C101+C102+C103+C104+C105+C106+C107+C108</f>
        <v>992</v>
      </c>
      <c r="D99" s="4">
        <f>D100+D101+D102+D103+D104+D105+D106+D107+D108</f>
        <v>992</v>
      </c>
      <c r="E99" s="4">
        <f>E100+E101+E102+E103+E104+E105+E106+E107+E108</f>
        <v>0</v>
      </c>
      <c r="F99" s="5">
        <f>E99/C99</f>
        <v>0</v>
      </c>
      <c r="G99" s="5" t="e">
        <f>E99/#REF!</f>
        <v>#REF!</v>
      </c>
      <c r="H99" s="5" t="e">
        <f>E99/#REF!</f>
        <v>#REF!</v>
      </c>
      <c r="I99" s="16">
        <f>E99/D99</f>
        <v>0</v>
      </c>
    </row>
    <row r="100" spans="1:9" ht="12.75">
      <c r="A100" s="105" t="s">
        <v>50</v>
      </c>
      <c r="B100" s="98"/>
      <c r="C100" s="6">
        <v>74.9</v>
      </c>
      <c r="D100" s="6">
        <v>74.9</v>
      </c>
      <c r="E100" s="6"/>
      <c r="F100" s="108">
        <f>E100/C100</f>
        <v>0</v>
      </c>
      <c r="G100" s="108" t="e">
        <f>E100/#REF!</f>
        <v>#REF!</v>
      </c>
      <c r="H100" s="108" t="e">
        <f>E100/#REF!</f>
        <v>#REF!</v>
      </c>
      <c r="I100" s="109">
        <f>E100/D100</f>
        <v>0</v>
      </c>
    </row>
    <row r="101" spans="1:9" ht="12.75">
      <c r="A101" s="105" t="s">
        <v>51</v>
      </c>
      <c r="B101" s="98"/>
      <c r="C101" s="6">
        <v>74.9</v>
      </c>
      <c r="D101" s="6">
        <v>74.9</v>
      </c>
      <c r="E101" s="6"/>
      <c r="F101" s="108">
        <f>E101/C101</f>
        <v>0</v>
      </c>
      <c r="G101" s="108" t="e">
        <f>E101/#REF!</f>
        <v>#REF!</v>
      </c>
      <c r="H101" s="108" t="e">
        <f>E101/#REF!</f>
        <v>#REF!</v>
      </c>
      <c r="I101" s="109">
        <f>E101/D101</f>
        <v>0</v>
      </c>
    </row>
    <row r="102" spans="1:9" ht="12.75">
      <c r="A102" s="105" t="s">
        <v>52</v>
      </c>
      <c r="B102" s="98"/>
      <c r="C102" s="6">
        <v>74.9</v>
      </c>
      <c r="D102" s="6">
        <v>74.9</v>
      </c>
      <c r="E102" s="6"/>
      <c r="F102" s="108">
        <f>E102/C102</f>
        <v>0</v>
      </c>
      <c r="G102" s="108" t="e">
        <f>E102/#REF!</f>
        <v>#REF!</v>
      </c>
      <c r="H102" s="108" t="e">
        <f>E102/#REF!</f>
        <v>#REF!</v>
      </c>
      <c r="I102" s="109">
        <f>E102/D102</f>
        <v>0</v>
      </c>
    </row>
    <row r="103" spans="1:9" ht="12.75">
      <c r="A103" s="105" t="s">
        <v>53</v>
      </c>
      <c r="B103" s="98"/>
      <c r="C103" s="6">
        <v>74.9</v>
      </c>
      <c r="D103" s="6">
        <v>74.9</v>
      </c>
      <c r="E103" s="6"/>
      <c r="F103" s="108">
        <f>E103/C103</f>
        <v>0</v>
      </c>
      <c r="G103" s="108" t="e">
        <f>E103/#REF!</f>
        <v>#REF!</v>
      </c>
      <c r="H103" s="108" t="e">
        <f>E103/#REF!</f>
        <v>#REF!</v>
      </c>
      <c r="I103" s="109">
        <f>E103/D103</f>
        <v>0</v>
      </c>
    </row>
    <row r="104" spans="1:9" ht="12.75">
      <c r="A104" s="105" t="s">
        <v>54</v>
      </c>
      <c r="B104" s="98"/>
      <c r="C104" s="6">
        <v>74.9</v>
      </c>
      <c r="D104" s="6">
        <v>74.9</v>
      </c>
      <c r="E104" s="6"/>
      <c r="F104" s="108">
        <f>E104/C104</f>
        <v>0</v>
      </c>
      <c r="G104" s="108" t="e">
        <f>E104/#REF!</f>
        <v>#REF!</v>
      </c>
      <c r="H104" s="108" t="e">
        <f>E104/#REF!</f>
        <v>#REF!</v>
      </c>
      <c r="I104" s="109">
        <f>E104/D104</f>
        <v>0</v>
      </c>
    </row>
    <row r="105" spans="1:9" ht="12.75">
      <c r="A105" s="105" t="s">
        <v>55</v>
      </c>
      <c r="B105" s="98"/>
      <c r="C105" s="6">
        <v>74.9</v>
      </c>
      <c r="D105" s="6">
        <v>74.9</v>
      </c>
      <c r="E105" s="6"/>
      <c r="F105" s="108">
        <f>E105/C105</f>
        <v>0</v>
      </c>
      <c r="G105" s="108" t="e">
        <f>E105/#REF!</f>
        <v>#REF!</v>
      </c>
      <c r="H105" s="108" t="e">
        <f>E105/#REF!</f>
        <v>#REF!</v>
      </c>
      <c r="I105" s="109">
        <f>E105/D105</f>
        <v>0</v>
      </c>
    </row>
    <row r="106" spans="1:9" ht="12.75">
      <c r="A106" s="105" t="s">
        <v>56</v>
      </c>
      <c r="B106" s="98"/>
      <c r="C106" s="6">
        <v>74.9</v>
      </c>
      <c r="D106" s="6">
        <v>74.9</v>
      </c>
      <c r="E106" s="6"/>
      <c r="F106" s="108">
        <f>E106/C106</f>
        <v>0</v>
      </c>
      <c r="G106" s="108" t="e">
        <f>E106/#REF!</f>
        <v>#REF!</v>
      </c>
      <c r="H106" s="108" t="e">
        <f>E106/#REF!</f>
        <v>#REF!</v>
      </c>
      <c r="I106" s="109">
        <f>E106/D106</f>
        <v>0</v>
      </c>
    </row>
    <row r="107" spans="1:9" s="9" customFormat="1" ht="12" customHeight="1">
      <c r="A107" s="105" t="s">
        <v>57</v>
      </c>
      <c r="B107" s="98"/>
      <c r="C107" s="6">
        <v>74.9</v>
      </c>
      <c r="D107" s="6">
        <v>74.9</v>
      </c>
      <c r="E107" s="6"/>
      <c r="F107" s="108">
        <f>E107/C107</f>
        <v>0</v>
      </c>
      <c r="G107" s="108" t="e">
        <f>E107/#REF!</f>
        <v>#REF!</v>
      </c>
      <c r="H107" s="108" t="e">
        <f>E107/#REF!</f>
        <v>#REF!</v>
      </c>
      <c r="I107" s="109">
        <f>E107/D107</f>
        <v>0</v>
      </c>
    </row>
    <row r="108" spans="1:9" s="9" customFormat="1" ht="12.75">
      <c r="A108" s="105" t="s">
        <v>58</v>
      </c>
      <c r="B108" s="98"/>
      <c r="C108" s="31">
        <v>392.8</v>
      </c>
      <c r="D108" s="31">
        <v>392.8</v>
      </c>
      <c r="E108" s="31"/>
      <c r="F108" s="108">
        <f>E108/C108</f>
        <v>0</v>
      </c>
      <c r="G108" s="5"/>
      <c r="H108" s="5"/>
      <c r="I108" s="109">
        <f>E108/D108</f>
        <v>0</v>
      </c>
    </row>
    <row r="109" spans="1:9" s="9" customFormat="1" ht="39">
      <c r="A109" s="19" t="s">
        <v>91</v>
      </c>
      <c r="B109" s="27" t="s">
        <v>92</v>
      </c>
      <c r="C109" s="32">
        <f>C110+C111+C112+C113+C114+C115+C116+C117+C118</f>
        <v>0</v>
      </c>
      <c r="D109" s="32">
        <f>D110+D111+D112+D113+D114+D115+D116+D117+D118</f>
        <v>0</v>
      </c>
      <c r="E109" s="32">
        <f>E110+E111+E112+E113+E114+E115+E116+E117+E118</f>
        <v>0</v>
      </c>
      <c r="F109" s="5"/>
      <c r="G109" s="5"/>
      <c r="H109" s="5"/>
      <c r="I109" s="16"/>
    </row>
    <row r="110" spans="1:9" s="9" customFormat="1" ht="12.75">
      <c r="A110" s="105" t="s">
        <v>50</v>
      </c>
      <c r="B110" s="111"/>
      <c r="C110" s="31"/>
      <c r="D110" s="31"/>
      <c r="E110" s="31"/>
      <c r="F110" s="108"/>
      <c r="G110" s="5"/>
      <c r="H110" s="5"/>
      <c r="I110" s="109"/>
    </row>
    <row r="111" spans="1:9" s="9" customFormat="1" ht="12.75">
      <c r="A111" s="105" t="s">
        <v>51</v>
      </c>
      <c r="B111" s="111"/>
      <c r="C111" s="31"/>
      <c r="D111" s="31"/>
      <c r="E111" s="31"/>
      <c r="F111" s="108"/>
      <c r="G111" s="5"/>
      <c r="H111" s="5"/>
      <c r="I111" s="109"/>
    </row>
    <row r="112" spans="1:9" s="9" customFormat="1" ht="12.75">
      <c r="A112" s="105" t="s">
        <v>52</v>
      </c>
      <c r="B112" s="111"/>
      <c r="C112" s="31"/>
      <c r="D112" s="31"/>
      <c r="E112" s="31"/>
      <c r="F112" s="108"/>
      <c r="G112" s="5"/>
      <c r="H112" s="5"/>
      <c r="I112" s="109"/>
    </row>
    <row r="113" spans="1:9" s="9" customFormat="1" ht="12.75">
      <c r="A113" s="105" t="s">
        <v>53</v>
      </c>
      <c r="B113" s="111"/>
      <c r="C113" s="31"/>
      <c r="D113" s="31"/>
      <c r="E113" s="31"/>
      <c r="F113" s="108"/>
      <c r="G113" s="5"/>
      <c r="H113" s="5"/>
      <c r="I113" s="109"/>
    </row>
    <row r="114" spans="1:9" s="9" customFormat="1" ht="12.75">
      <c r="A114" s="105" t="s">
        <v>54</v>
      </c>
      <c r="B114" s="111"/>
      <c r="C114" s="31"/>
      <c r="D114" s="31"/>
      <c r="E114" s="31"/>
      <c r="F114" s="108"/>
      <c r="G114" s="5"/>
      <c r="H114" s="5"/>
      <c r="I114" s="109"/>
    </row>
    <row r="115" spans="1:9" s="9" customFormat="1" ht="12.75">
      <c r="A115" s="105" t="s">
        <v>55</v>
      </c>
      <c r="B115" s="111"/>
      <c r="C115" s="31"/>
      <c r="D115" s="31"/>
      <c r="E115" s="31"/>
      <c r="F115" s="108"/>
      <c r="G115" s="5"/>
      <c r="H115" s="5"/>
      <c r="I115" s="109"/>
    </row>
    <row r="116" spans="1:9" s="9" customFormat="1" ht="12.75">
      <c r="A116" s="105" t="s">
        <v>56</v>
      </c>
      <c r="B116" s="111"/>
      <c r="C116" s="31"/>
      <c r="D116" s="31"/>
      <c r="E116" s="31"/>
      <c r="F116" s="108"/>
      <c r="G116" s="5"/>
      <c r="H116" s="5"/>
      <c r="I116" s="109"/>
    </row>
    <row r="117" spans="1:9" s="9" customFormat="1" ht="12.75">
      <c r="A117" s="105" t="s">
        <v>57</v>
      </c>
      <c r="B117" s="111"/>
      <c r="C117" s="31"/>
      <c r="D117" s="31"/>
      <c r="E117" s="31"/>
      <c r="F117" s="108"/>
      <c r="G117" s="5"/>
      <c r="H117" s="5"/>
      <c r="I117" s="109"/>
    </row>
    <row r="118" spans="1:9" s="9" customFormat="1" ht="12.75">
      <c r="A118" s="105" t="s">
        <v>58</v>
      </c>
      <c r="B118" s="111"/>
      <c r="C118" s="31"/>
      <c r="D118" s="31"/>
      <c r="E118" s="31"/>
      <c r="F118" s="108"/>
      <c r="G118" s="5"/>
      <c r="H118" s="5"/>
      <c r="I118" s="109"/>
    </row>
    <row r="119" spans="1:9" s="9" customFormat="1" ht="39">
      <c r="A119" s="19" t="s">
        <v>106</v>
      </c>
      <c r="B119" s="27" t="s">
        <v>69</v>
      </c>
      <c r="C119" s="32">
        <f>C120+C121+C122+C123+C124+C125+C126+C127+C128</f>
        <v>8115.299999999999</v>
      </c>
      <c r="D119" s="32">
        <f>D120+D121+D122+D123+D124+D125+D126+D127+D128</f>
        <v>8115.299999999999</v>
      </c>
      <c r="E119" s="12">
        <f>E120+E121+E122+E123+E124+E125+E126+E127+E128</f>
        <v>1754.0000000000002</v>
      </c>
      <c r="F119" s="5">
        <f>E119/C119</f>
        <v>0.21613495496161575</v>
      </c>
      <c r="G119" s="16"/>
      <c r="H119" s="16"/>
      <c r="I119" s="16">
        <f>E119/D119</f>
        <v>0.21613495496161575</v>
      </c>
    </row>
    <row r="120" spans="1:9" s="9" customFormat="1" ht="12.75">
      <c r="A120" s="105" t="s">
        <v>50</v>
      </c>
      <c r="B120" s="111"/>
      <c r="C120" s="111">
        <v>576.2</v>
      </c>
      <c r="D120" s="113">
        <v>576.2</v>
      </c>
      <c r="E120" s="110">
        <v>94.4</v>
      </c>
      <c r="F120" s="109">
        <f>E120/C120</f>
        <v>0.1638320027768136</v>
      </c>
      <c r="G120" s="5"/>
      <c r="H120" s="5"/>
      <c r="I120" s="109">
        <f>E120/D120</f>
        <v>0.1638320027768136</v>
      </c>
    </row>
    <row r="121" spans="1:9" s="9" customFormat="1" ht="12.75">
      <c r="A121" s="105" t="s">
        <v>51</v>
      </c>
      <c r="B121" s="111"/>
      <c r="C121" s="111">
        <v>1393.3</v>
      </c>
      <c r="D121" s="113">
        <v>1393.3</v>
      </c>
      <c r="E121" s="110">
        <v>233.8</v>
      </c>
      <c r="F121" s="109">
        <f>E121/C121</f>
        <v>0.16780305748941363</v>
      </c>
      <c r="G121" s="5"/>
      <c r="H121" s="5"/>
      <c r="I121" s="109">
        <f>E121/D121</f>
        <v>0.16780305748941363</v>
      </c>
    </row>
    <row r="122" spans="1:9" s="9" customFormat="1" ht="12.75">
      <c r="A122" s="105" t="s">
        <v>52</v>
      </c>
      <c r="B122" s="111"/>
      <c r="C122" s="113">
        <v>39</v>
      </c>
      <c r="D122" s="113">
        <v>39</v>
      </c>
      <c r="E122" s="110">
        <v>5.8</v>
      </c>
      <c r="F122" s="109">
        <f>E122/C122</f>
        <v>0.14871794871794872</v>
      </c>
      <c r="G122" s="5"/>
      <c r="H122" s="5"/>
      <c r="I122" s="109">
        <f>E122/D122</f>
        <v>0.14871794871794872</v>
      </c>
    </row>
    <row r="123" spans="1:9" s="9" customFormat="1" ht="12.75">
      <c r="A123" s="105" t="s">
        <v>53</v>
      </c>
      <c r="B123" s="111"/>
      <c r="C123" s="111">
        <v>637.7</v>
      </c>
      <c r="D123" s="113">
        <v>637.7</v>
      </c>
      <c r="E123" s="110">
        <v>107.2</v>
      </c>
      <c r="F123" s="109">
        <f>E123/C123</f>
        <v>0.16810412419633056</v>
      </c>
      <c r="G123" s="5"/>
      <c r="H123" s="5"/>
      <c r="I123" s="109">
        <f>E123/D123</f>
        <v>0.16810412419633056</v>
      </c>
    </row>
    <row r="124" spans="1:9" s="9" customFormat="1" ht="12.75">
      <c r="A124" s="105" t="s">
        <v>54</v>
      </c>
      <c r="B124" s="111"/>
      <c r="C124" s="111">
        <v>271.9</v>
      </c>
      <c r="D124" s="113">
        <v>271.9</v>
      </c>
      <c r="E124" s="110">
        <v>46.8</v>
      </c>
      <c r="F124" s="109">
        <f>E124/C124</f>
        <v>0.17212210371460096</v>
      </c>
      <c r="G124" s="33"/>
      <c r="H124" s="33"/>
      <c r="I124" s="109">
        <f>E124/D124</f>
        <v>0.17212210371460096</v>
      </c>
    </row>
    <row r="125" spans="1:9" s="9" customFormat="1" ht="12.75">
      <c r="A125" s="105" t="s">
        <v>55</v>
      </c>
      <c r="B125" s="111"/>
      <c r="C125" s="111">
        <v>2960.2</v>
      </c>
      <c r="D125" s="113">
        <v>2960.2</v>
      </c>
      <c r="E125" s="110">
        <v>742.6</v>
      </c>
      <c r="F125" s="109">
        <f>E125/C125</f>
        <v>0.25086142828187286</v>
      </c>
      <c r="G125" s="5"/>
      <c r="H125" s="5"/>
      <c r="I125" s="109">
        <f>E125/D125</f>
        <v>0.25086142828187286</v>
      </c>
    </row>
    <row r="126" spans="1:9" s="9" customFormat="1" ht="12.75" customHeight="1">
      <c r="A126" s="105" t="s">
        <v>56</v>
      </c>
      <c r="B126" s="111"/>
      <c r="C126" s="111">
        <v>410.2</v>
      </c>
      <c r="D126" s="113">
        <v>410.2</v>
      </c>
      <c r="E126" s="110">
        <v>67.4</v>
      </c>
      <c r="F126" s="109">
        <f>E126/C126</f>
        <v>0.16431009263773771</v>
      </c>
      <c r="G126" s="5"/>
      <c r="H126" s="5"/>
      <c r="I126" s="109">
        <f>E126/D126</f>
        <v>0.16431009263773771</v>
      </c>
    </row>
    <row r="127" spans="1:9" s="9" customFormat="1" ht="12.75" customHeight="1">
      <c r="A127" s="105" t="s">
        <v>57</v>
      </c>
      <c r="B127" s="111"/>
      <c r="C127" s="111">
        <v>1826.8</v>
      </c>
      <c r="D127" s="113">
        <v>1826.8</v>
      </c>
      <c r="E127" s="110">
        <v>456</v>
      </c>
      <c r="F127" s="109">
        <f>E127/C127</f>
        <v>0.2496168162907817</v>
      </c>
      <c r="G127" s="5"/>
      <c r="H127" s="5"/>
      <c r="I127" s="109">
        <f>E127/D127</f>
        <v>0.2496168162907817</v>
      </c>
    </row>
    <row r="128" spans="1:9" s="9" customFormat="1" ht="12.75">
      <c r="A128" s="105" t="s">
        <v>58</v>
      </c>
      <c r="B128" s="111"/>
      <c r="C128" s="111"/>
      <c r="D128" s="113"/>
      <c r="E128" s="110"/>
      <c r="F128" s="109"/>
      <c r="G128" s="5"/>
      <c r="H128" s="5"/>
      <c r="I128" s="109"/>
    </row>
    <row r="129" spans="1:9" s="9" customFormat="1" ht="26.25">
      <c r="A129" s="56" t="s">
        <v>87</v>
      </c>
      <c r="B129" s="27" t="s">
        <v>88</v>
      </c>
      <c r="C129" s="12">
        <f>C130+C131</f>
        <v>0</v>
      </c>
      <c r="D129" s="12">
        <f>D130+D131</f>
        <v>-407.9</v>
      </c>
      <c r="E129" s="12">
        <f>E130+E131</f>
        <v>-407.9</v>
      </c>
      <c r="F129" s="4"/>
      <c r="G129" s="5"/>
      <c r="H129" s="5"/>
      <c r="I129" s="15">
        <f>E129/D129</f>
        <v>1</v>
      </c>
    </row>
    <row r="130" spans="1:9" s="9" customFormat="1" ht="12.75">
      <c r="A130" s="105" t="s">
        <v>58</v>
      </c>
      <c r="B130" s="111"/>
      <c r="C130" s="111"/>
      <c r="D130" s="110">
        <v>-323</v>
      </c>
      <c r="E130" s="110">
        <v>-323</v>
      </c>
      <c r="F130" s="4"/>
      <c r="G130" s="5"/>
      <c r="H130" s="5"/>
      <c r="I130" s="109">
        <f>E130/D130</f>
        <v>1</v>
      </c>
    </row>
    <row r="131" spans="1:9" s="9" customFormat="1" ht="12.75">
      <c r="A131" s="105" t="s">
        <v>53</v>
      </c>
      <c r="B131" s="111"/>
      <c r="C131" s="111"/>
      <c r="D131" s="110">
        <v>-84.9</v>
      </c>
      <c r="E131" s="110">
        <v>-84.9</v>
      </c>
      <c r="F131" s="4"/>
      <c r="G131" s="5"/>
      <c r="H131" s="5"/>
      <c r="I131" s="109">
        <f>E131/D131</f>
        <v>1</v>
      </c>
    </row>
    <row r="132" spans="1:9" s="9" customFormat="1" ht="12.75">
      <c r="A132" s="82" t="s">
        <v>67</v>
      </c>
      <c r="B132" s="83"/>
      <c r="C132" s="4">
        <f>C133+C134+C135+C136+C137+C138+C139+C140+C141</f>
        <v>21783.2</v>
      </c>
      <c r="D132" s="4">
        <f>D89+D99+D109+D119+D129</f>
        <v>21375.3</v>
      </c>
      <c r="E132" s="12">
        <f>E133+E134+E135+E136+E137+E138+E139+E140+E141</f>
        <v>3621.1000000000004</v>
      </c>
      <c r="F132" s="33">
        <f>E132/C132</f>
        <v>0.16623361122332808</v>
      </c>
      <c r="G132" s="5" t="e">
        <f>E132/#REF!</f>
        <v>#REF!</v>
      </c>
      <c r="H132" s="5" t="e">
        <f>E132/#REF!</f>
        <v>#REF!</v>
      </c>
      <c r="I132" s="16">
        <f>E132/D132</f>
        <v>0.16940580950910633</v>
      </c>
    </row>
    <row r="133" spans="1:9" s="9" customFormat="1" ht="12.75">
      <c r="A133" s="20" t="s">
        <v>50</v>
      </c>
      <c r="B133" s="21"/>
      <c r="C133" s="4">
        <f>C100+C90+C120+C110</f>
        <v>2436.6000000000004</v>
      </c>
      <c r="D133" s="4">
        <f>D90+D100+D110+D120</f>
        <v>2436.6000000000004</v>
      </c>
      <c r="E133" s="4">
        <f>E90+E100+E110+E120</f>
        <v>394.1</v>
      </c>
      <c r="F133" s="33">
        <f>E133/C133</f>
        <v>0.16174177132069276</v>
      </c>
      <c r="G133" s="5" t="e">
        <f>E133/#REF!</f>
        <v>#REF!</v>
      </c>
      <c r="H133" s="5" t="e">
        <f>E133/#REF!</f>
        <v>#REF!</v>
      </c>
      <c r="I133" s="16">
        <f>E133/D133</f>
        <v>0.16174177132069276</v>
      </c>
    </row>
    <row r="134" spans="1:9" s="9" customFormat="1" ht="12.75">
      <c r="A134" s="20" t="s">
        <v>51</v>
      </c>
      <c r="B134" s="11"/>
      <c r="C134" s="4">
        <f>C101+C91+C121+C111</f>
        <v>2539.1000000000004</v>
      </c>
      <c r="D134" s="4">
        <f>D91+D101+D111+D121</f>
        <v>2539.1000000000004</v>
      </c>
      <c r="E134" s="4">
        <f>E91+E101+E111+E121</f>
        <v>439.9</v>
      </c>
      <c r="F134" s="33">
        <f>E134/C134</f>
        <v>0.1732503643023118</v>
      </c>
      <c r="G134" s="5" t="e">
        <f>E134/#REF!</f>
        <v>#REF!</v>
      </c>
      <c r="H134" s="5" t="e">
        <f>E134/#REF!</f>
        <v>#REF!</v>
      </c>
      <c r="I134" s="16">
        <f>E134/D134</f>
        <v>0.1732503643023118</v>
      </c>
    </row>
    <row r="135" spans="1:9" s="9" customFormat="1" ht="12.75">
      <c r="A135" s="20" t="s">
        <v>52</v>
      </c>
      <c r="B135" s="11"/>
      <c r="C135" s="4">
        <f>C102+C92+C122+C112</f>
        <v>2239.1</v>
      </c>
      <c r="D135" s="4">
        <f>D92+D102+D112+D122</f>
        <v>2239.1</v>
      </c>
      <c r="E135" s="4">
        <f>E92+E102+E112+E122</f>
        <v>363.2</v>
      </c>
      <c r="F135" s="33">
        <f>E135/C135</f>
        <v>0.1622080300120584</v>
      </c>
      <c r="G135" s="5" t="e">
        <f>E135/#REF!</f>
        <v>#REF!</v>
      </c>
      <c r="H135" s="5" t="e">
        <f>E135/#REF!</f>
        <v>#REF!</v>
      </c>
      <c r="I135" s="16">
        <f>E135/D135</f>
        <v>0.1622080300120584</v>
      </c>
    </row>
    <row r="136" spans="1:9" s="9" customFormat="1" ht="12.75">
      <c r="A136" s="20" t="s">
        <v>53</v>
      </c>
      <c r="B136" s="21"/>
      <c r="C136" s="4">
        <f>C103+C93+C123+C113</f>
        <v>1866.2</v>
      </c>
      <c r="D136" s="4">
        <f>D93+D103+D113+D123</f>
        <v>1866.2</v>
      </c>
      <c r="E136" s="4">
        <f>E93+E103+E113+E123+E131</f>
        <v>294</v>
      </c>
      <c r="F136" s="33">
        <f>E136/C136</f>
        <v>0.15753938484621155</v>
      </c>
      <c r="G136" s="5" t="e">
        <f>E136/#REF!</f>
        <v>#REF!</v>
      </c>
      <c r="H136" s="5" t="e">
        <f>E136/#REF!</f>
        <v>#REF!</v>
      </c>
      <c r="I136" s="16">
        <f>E136/D136</f>
        <v>0.15753938484621155</v>
      </c>
    </row>
    <row r="137" spans="1:9" s="9" customFormat="1" ht="12.75">
      <c r="A137" s="20" t="s">
        <v>54</v>
      </c>
      <c r="B137" s="11"/>
      <c r="C137" s="4">
        <f>C104+C94+C124+C114</f>
        <v>2341.5</v>
      </c>
      <c r="D137" s="4">
        <f>D94+D104+D114+D124</f>
        <v>2341.5</v>
      </c>
      <c r="E137" s="4">
        <f>E94+E104+E114+E124</f>
        <v>378</v>
      </c>
      <c r="F137" s="33">
        <f>E137/C137</f>
        <v>0.16143497757847533</v>
      </c>
      <c r="G137" s="5" t="e">
        <f>E137/#REF!</f>
        <v>#REF!</v>
      </c>
      <c r="H137" s="5" t="e">
        <f>E137/#REF!</f>
        <v>#REF!</v>
      </c>
      <c r="I137" s="16">
        <f>E137/D137</f>
        <v>0.16143497757847533</v>
      </c>
    </row>
    <row r="138" spans="1:9" s="9" customFormat="1" ht="12.75">
      <c r="A138" s="20" t="s">
        <v>55</v>
      </c>
      <c r="B138" s="11"/>
      <c r="C138" s="4">
        <f>C105+C95+C125+C115</f>
        <v>3632.7</v>
      </c>
      <c r="D138" s="4">
        <f>D95+D105+D115+D125</f>
        <v>3632.7</v>
      </c>
      <c r="E138" s="4">
        <f>E95+E105+E115+E125</f>
        <v>889.4000000000001</v>
      </c>
      <c r="F138" s="33">
        <f>E138/C138</f>
        <v>0.24483166790541475</v>
      </c>
      <c r="G138" s="5" t="e">
        <f>E138/#REF!</f>
        <v>#REF!</v>
      </c>
      <c r="H138" s="5" t="e">
        <f>E138/#REF!</f>
        <v>#REF!</v>
      </c>
      <c r="I138" s="16">
        <f>E138/D138</f>
        <v>0.24483166790541475</v>
      </c>
    </row>
    <row r="139" spans="1:9" s="9" customFormat="1" ht="12.75">
      <c r="A139" s="20" t="s">
        <v>56</v>
      </c>
      <c r="B139" s="11"/>
      <c r="C139" s="4">
        <f>C106+C96+C126+C116</f>
        <v>2839.7999999999997</v>
      </c>
      <c r="D139" s="4">
        <f>D96+D106+D116+D126</f>
        <v>2839.7999999999997</v>
      </c>
      <c r="E139" s="4">
        <f>E96+E106+E116+E126</f>
        <v>461.1</v>
      </c>
      <c r="F139" s="33">
        <f>E139/C139</f>
        <v>0.1623705894781323</v>
      </c>
      <c r="G139" s="5" t="e">
        <f>E139/#REF!</f>
        <v>#REF!</v>
      </c>
      <c r="H139" s="5" t="e">
        <f>E139/#REF!</f>
        <v>#REF!</v>
      </c>
      <c r="I139" s="16">
        <f>E139/D139</f>
        <v>0.1623705894781323</v>
      </c>
    </row>
    <row r="140" spans="1:9" ht="12.75">
      <c r="A140" s="20" t="s">
        <v>57</v>
      </c>
      <c r="B140" s="11"/>
      <c r="C140" s="4">
        <f>C107+C97+C127+C117</f>
        <v>3469.8</v>
      </c>
      <c r="D140" s="4">
        <f>D97+D107+D117+D127</f>
        <v>3469.8</v>
      </c>
      <c r="E140" s="4">
        <f>E97+E107+E117+E127</f>
        <v>718</v>
      </c>
      <c r="F140" s="33">
        <f>E140/C140</f>
        <v>0.20692835321920572</v>
      </c>
      <c r="G140" s="5" t="e">
        <f>E140/#REF!</f>
        <v>#REF!</v>
      </c>
      <c r="H140" s="5" t="e">
        <f>E140/#REF!</f>
        <v>#REF!</v>
      </c>
      <c r="I140" s="16">
        <f>E140/D140</f>
        <v>0.20692835321920572</v>
      </c>
    </row>
    <row r="141" spans="1:9" ht="12.75">
      <c r="A141" s="20" t="s">
        <v>58</v>
      </c>
      <c r="B141" s="11"/>
      <c r="C141" s="4">
        <f>C108+C98+C128+C118+C130</f>
        <v>418.40000000000003</v>
      </c>
      <c r="D141" s="4">
        <f>D98+D108+D118+D128+D130</f>
        <v>95.40000000000003</v>
      </c>
      <c r="E141" s="4">
        <f>E98+E108+E118+E128+E130</f>
        <v>-316.6</v>
      </c>
      <c r="F141" s="33"/>
      <c r="G141" s="16" t="e">
        <f>E141/#REF!</f>
        <v>#REF!</v>
      </c>
      <c r="H141" s="16" t="e">
        <f>E141/#REF!</f>
        <v>#REF!</v>
      </c>
      <c r="I141" s="16"/>
    </row>
    <row r="142" spans="1:9" ht="16.5">
      <c r="A142" s="84" t="s">
        <v>43</v>
      </c>
      <c r="B142" s="85"/>
      <c r="C142" s="17">
        <f>C132+C79</f>
        <v>60884.899999999994</v>
      </c>
      <c r="D142" s="17">
        <f>D132+D79</f>
        <v>60477</v>
      </c>
      <c r="E142" s="17">
        <f>E132+E79</f>
        <v>7647.5</v>
      </c>
      <c r="F142" s="18">
        <f>E142/C142</f>
        <v>0.12560585629606028</v>
      </c>
      <c r="G142" s="18" t="e">
        <f>E142/#REF!</f>
        <v>#REF!</v>
      </c>
      <c r="H142" s="18" t="e">
        <f>E142/#REF!</f>
        <v>#REF!</v>
      </c>
      <c r="I142" s="59">
        <f>E142/D142</f>
        <v>0.1264530317310713</v>
      </c>
    </row>
    <row r="143" spans="1:9" ht="15">
      <c r="A143" s="22" t="s">
        <v>50</v>
      </c>
      <c r="B143" s="23"/>
      <c r="C143" s="24">
        <f>C80+C133</f>
        <v>4854.200000000001</v>
      </c>
      <c r="D143" s="24">
        <f>D80+D133</f>
        <v>4854.200000000001</v>
      </c>
      <c r="E143" s="24">
        <f>E80+E133</f>
        <v>644.9000000000001</v>
      </c>
      <c r="F143" s="57">
        <f>E143/C143</f>
        <v>0.13285402332001153</v>
      </c>
      <c r="G143" s="57" t="e">
        <f>E143/#REF!</f>
        <v>#REF!</v>
      </c>
      <c r="H143" s="57" t="e">
        <f>E143/#REF!</f>
        <v>#REF!</v>
      </c>
      <c r="I143" s="60">
        <f>E143/D143</f>
        <v>0.13285402332001153</v>
      </c>
    </row>
    <row r="144" spans="1:9" ht="15">
      <c r="A144" s="22" t="s">
        <v>51</v>
      </c>
      <c r="B144" s="23"/>
      <c r="C144" s="24">
        <f>C81+C134</f>
        <v>3774.8</v>
      </c>
      <c r="D144" s="24">
        <f>D81+D134</f>
        <v>3774.8</v>
      </c>
      <c r="E144" s="24">
        <f>E81+E134</f>
        <v>591.4</v>
      </c>
      <c r="F144" s="57">
        <f>E144/C144</f>
        <v>0.15667055208222952</v>
      </c>
      <c r="G144" s="57" t="e">
        <f>E144/#REF!</f>
        <v>#REF!</v>
      </c>
      <c r="H144" s="57" t="e">
        <f>E144/#REF!</f>
        <v>#REF!</v>
      </c>
      <c r="I144" s="60">
        <f>E144/D144</f>
        <v>0.15667055208222952</v>
      </c>
    </row>
    <row r="145" spans="1:9" ht="15">
      <c r="A145" s="22" t="s">
        <v>52</v>
      </c>
      <c r="B145" s="23"/>
      <c r="C145" s="24">
        <f>C82+C135</f>
        <v>4562.8</v>
      </c>
      <c r="D145" s="24">
        <f>D82+D135</f>
        <v>4562.8</v>
      </c>
      <c r="E145" s="24">
        <f>E82+E135</f>
        <v>634</v>
      </c>
      <c r="F145" s="57">
        <f>E145/C145</f>
        <v>0.13894976768650827</v>
      </c>
      <c r="G145" s="57" t="e">
        <f>E145/#REF!</f>
        <v>#REF!</v>
      </c>
      <c r="H145" s="57" t="e">
        <f>E145/#REF!</f>
        <v>#REF!</v>
      </c>
      <c r="I145" s="60">
        <f>E145/D145</f>
        <v>0.13894976768650827</v>
      </c>
    </row>
    <row r="146" spans="1:9" ht="15">
      <c r="A146" s="22" t="s">
        <v>53</v>
      </c>
      <c r="B146" s="23"/>
      <c r="C146" s="24">
        <f>C83+C136</f>
        <v>4347.6</v>
      </c>
      <c r="D146" s="24">
        <f>D83+D136</f>
        <v>4347.6</v>
      </c>
      <c r="E146" s="24">
        <f>E83+E136</f>
        <v>672.0999999999999</v>
      </c>
      <c r="F146" s="57">
        <f>E146/C146</f>
        <v>0.15459103873401414</v>
      </c>
      <c r="G146" s="57" t="e">
        <f>E146/#REF!</f>
        <v>#REF!</v>
      </c>
      <c r="H146" s="57" t="e">
        <f>E146/#REF!</f>
        <v>#REF!</v>
      </c>
      <c r="I146" s="60">
        <f>E146/D146</f>
        <v>0.15459103873401414</v>
      </c>
    </row>
    <row r="147" spans="1:9" ht="15">
      <c r="A147" s="22" t="s">
        <v>54</v>
      </c>
      <c r="B147" s="23"/>
      <c r="C147" s="24">
        <f>C84+C137</f>
        <v>3707</v>
      </c>
      <c r="D147" s="24">
        <f>D84+D137</f>
        <v>3707</v>
      </c>
      <c r="E147" s="24">
        <f>E84+E137</f>
        <v>542.3</v>
      </c>
      <c r="F147" s="57">
        <f>E147/C147</f>
        <v>0.1462908011869436</v>
      </c>
      <c r="G147" s="57" t="e">
        <f>E147/#REF!</f>
        <v>#REF!</v>
      </c>
      <c r="H147" s="57" t="e">
        <f>E147/#REF!</f>
        <v>#REF!</v>
      </c>
      <c r="I147" s="60">
        <f>E147/D147</f>
        <v>0.1462908011869436</v>
      </c>
    </row>
    <row r="148" spans="1:9" ht="15">
      <c r="A148" s="22" t="s">
        <v>55</v>
      </c>
      <c r="B148" s="23"/>
      <c r="C148" s="24">
        <f>C85+C138</f>
        <v>6707.4</v>
      </c>
      <c r="D148" s="24">
        <f>D85+D138</f>
        <v>6707.4</v>
      </c>
      <c r="E148" s="24">
        <f>E85+E138</f>
        <v>1257.5</v>
      </c>
      <c r="F148" s="57">
        <f>E148/C148</f>
        <v>0.18747950025345142</v>
      </c>
      <c r="G148" s="57" t="e">
        <f>E148/#REF!</f>
        <v>#REF!</v>
      </c>
      <c r="H148" s="57" t="e">
        <f>E148/#REF!</f>
        <v>#REF!</v>
      </c>
      <c r="I148" s="60">
        <f>E148/D148</f>
        <v>0.18747950025345142</v>
      </c>
    </row>
    <row r="149" spans="1:9" ht="15">
      <c r="A149" s="22" t="s">
        <v>56</v>
      </c>
      <c r="B149" s="23"/>
      <c r="C149" s="24">
        <f>C86+C139</f>
        <v>4626.099999999999</v>
      </c>
      <c r="D149" s="24">
        <f>D86+D139</f>
        <v>4626.099999999999</v>
      </c>
      <c r="E149" s="24">
        <f>E86+E139</f>
        <v>701.4</v>
      </c>
      <c r="F149" s="57">
        <f>E149/C149</f>
        <v>0.15161799355828887</v>
      </c>
      <c r="G149" s="57" t="e">
        <f>E149/#REF!</f>
        <v>#REF!</v>
      </c>
      <c r="H149" s="57" t="e">
        <f>E149/#REF!</f>
        <v>#REF!</v>
      </c>
      <c r="I149" s="60">
        <f>E149/D149</f>
        <v>0.15161799355828887</v>
      </c>
    </row>
    <row r="150" spans="1:9" ht="15">
      <c r="A150" s="22" t="s">
        <v>57</v>
      </c>
      <c r="B150" s="23"/>
      <c r="C150" s="24">
        <f>C87+C140</f>
        <v>5400.5</v>
      </c>
      <c r="D150" s="24">
        <f>D87+D140</f>
        <v>5400.5</v>
      </c>
      <c r="E150" s="24">
        <f>E87+E140</f>
        <v>885.3</v>
      </c>
      <c r="F150" s="57">
        <f>E150/C150</f>
        <v>0.1639292658087214</v>
      </c>
      <c r="G150" s="57" t="e">
        <f>E150/#REF!</f>
        <v>#REF!</v>
      </c>
      <c r="H150" s="57" t="e">
        <f>E150/#REF!</f>
        <v>#REF!</v>
      </c>
      <c r="I150" s="60">
        <f>E150/D150</f>
        <v>0.1639292658087214</v>
      </c>
    </row>
    <row r="151" spans="1:9" ht="15">
      <c r="A151" s="25" t="s">
        <v>58</v>
      </c>
      <c r="B151" s="23"/>
      <c r="C151" s="24">
        <f>C88+C141</f>
        <v>22904.5</v>
      </c>
      <c r="D151" s="24">
        <f>D88+D141</f>
        <v>22581.5</v>
      </c>
      <c r="E151" s="24">
        <f>E88+E141</f>
        <v>1718.6</v>
      </c>
      <c r="F151" s="57">
        <f>E151/C151</f>
        <v>0.07503329040144949</v>
      </c>
      <c r="G151" s="57" t="e">
        <f>E151/#REF!</f>
        <v>#REF!</v>
      </c>
      <c r="H151" s="57" t="e">
        <f>E151/#REF!</f>
        <v>#REF!</v>
      </c>
      <c r="I151" s="60">
        <f>E151/D151</f>
        <v>0.07610654739499147</v>
      </c>
    </row>
    <row r="152" spans="7:9" ht="12.75">
      <c r="G152" s="114"/>
      <c r="H152" s="114"/>
      <c r="I152" s="114"/>
    </row>
    <row r="153" spans="7:9" ht="12.75">
      <c r="G153" s="114"/>
      <c r="H153" s="114"/>
      <c r="I153" s="114"/>
    </row>
    <row r="154" spans="7:9" ht="12.75">
      <c r="G154" s="114"/>
      <c r="H154" s="114"/>
      <c r="I154" s="114"/>
    </row>
    <row r="155" spans="7:9" ht="12.75">
      <c r="G155" s="114"/>
      <c r="H155" s="114"/>
      <c r="I155" s="114"/>
    </row>
    <row r="156" spans="7:9" ht="12.75">
      <c r="G156" s="114"/>
      <c r="H156" s="114"/>
      <c r="I156" s="114"/>
    </row>
    <row r="157" spans="7:9" ht="12.75">
      <c r="G157" s="114"/>
      <c r="H157" s="114"/>
      <c r="I157" s="114"/>
    </row>
    <row r="158" spans="7:9" ht="12.75">
      <c r="G158" s="114"/>
      <c r="H158" s="114"/>
      <c r="I158" s="114"/>
    </row>
    <row r="159" spans="7:9" ht="12.75">
      <c r="G159" s="114"/>
      <c r="H159" s="114"/>
      <c r="I159" s="114"/>
    </row>
    <row r="160" spans="7:9" ht="12.75">
      <c r="G160" s="114"/>
      <c r="H160" s="114"/>
      <c r="I160" s="114"/>
    </row>
    <row r="161" spans="7:9" ht="12.75">
      <c r="G161" s="114"/>
      <c r="H161" s="114"/>
      <c r="I161" s="114"/>
    </row>
    <row r="162" spans="7:9" ht="12.75">
      <c r="G162" s="114"/>
      <c r="H162" s="114"/>
      <c r="I162" s="114"/>
    </row>
    <row r="163" spans="7:9" ht="12.75">
      <c r="G163" s="114"/>
      <c r="H163" s="114"/>
      <c r="I163" s="114"/>
    </row>
    <row r="164" spans="7:9" ht="12.75">
      <c r="G164" s="114"/>
      <c r="H164" s="114"/>
      <c r="I164" s="114"/>
    </row>
    <row r="165" spans="7:9" ht="12.75">
      <c r="G165" s="114"/>
      <c r="H165" s="114"/>
      <c r="I165" s="114"/>
    </row>
    <row r="166" spans="7:9" ht="12.75">
      <c r="G166" s="114"/>
      <c r="H166" s="114"/>
      <c r="I166" s="114"/>
    </row>
    <row r="167" spans="7:9" ht="12.75">
      <c r="G167" s="114"/>
      <c r="H167" s="114"/>
      <c r="I167" s="114"/>
    </row>
    <row r="168" spans="7:9" ht="12.75">
      <c r="G168" s="114"/>
      <c r="H168" s="114"/>
      <c r="I168" s="114"/>
    </row>
    <row r="169" spans="7:9" ht="12.75">
      <c r="G169" s="114"/>
      <c r="H169" s="114"/>
      <c r="I169" s="114"/>
    </row>
    <row r="170" spans="7:9" ht="12.75">
      <c r="G170" s="114"/>
      <c r="H170" s="114"/>
      <c r="I170" s="114"/>
    </row>
    <row r="171" spans="7:9" ht="12.75">
      <c r="G171" s="114"/>
      <c r="H171" s="114"/>
      <c r="I171" s="114"/>
    </row>
    <row r="172" spans="7:9" ht="12.75">
      <c r="G172" s="114"/>
      <c r="H172" s="114"/>
      <c r="I172" s="114"/>
    </row>
    <row r="173" spans="7:9" ht="12.75">
      <c r="G173" s="114"/>
      <c r="H173" s="114"/>
      <c r="I173" s="114"/>
    </row>
    <row r="174" spans="7:9" ht="12.75">
      <c r="G174" s="114"/>
      <c r="H174" s="114"/>
      <c r="I174" s="114"/>
    </row>
    <row r="175" spans="7:9" ht="12.75">
      <c r="G175" s="114"/>
      <c r="H175" s="114"/>
      <c r="I175" s="114"/>
    </row>
    <row r="176" spans="7:9" ht="12.75">
      <c r="G176" s="114"/>
      <c r="H176" s="114"/>
      <c r="I176" s="114"/>
    </row>
    <row r="177" spans="7:9" ht="12.75">
      <c r="G177" s="114"/>
      <c r="H177" s="114"/>
      <c r="I177" s="114"/>
    </row>
    <row r="178" spans="7:9" ht="12.75">
      <c r="G178" s="114"/>
      <c r="H178" s="114"/>
      <c r="I178" s="114"/>
    </row>
    <row r="179" spans="7:9" ht="12.75">
      <c r="G179" s="114"/>
      <c r="H179" s="114"/>
      <c r="I179" s="114"/>
    </row>
    <row r="180" spans="7:9" ht="12.75">
      <c r="G180" s="114"/>
      <c r="H180" s="114"/>
      <c r="I180" s="114"/>
    </row>
    <row r="181" spans="7:9" ht="12.75">
      <c r="G181" s="114"/>
      <c r="H181" s="114"/>
      <c r="I181" s="114"/>
    </row>
    <row r="182" spans="7:9" ht="12.75">
      <c r="G182" s="114"/>
      <c r="H182" s="114"/>
      <c r="I182" s="114"/>
    </row>
    <row r="183" spans="7:9" ht="12.75">
      <c r="G183" s="114"/>
      <c r="H183" s="114"/>
      <c r="I183" s="114"/>
    </row>
    <row r="184" spans="7:9" ht="12.75">
      <c r="G184" s="114"/>
      <c r="H184" s="114"/>
      <c r="I184" s="114"/>
    </row>
    <row r="185" spans="7:9" ht="12.75">
      <c r="G185" s="114"/>
      <c r="H185" s="114"/>
      <c r="I185" s="114"/>
    </row>
    <row r="186" spans="7:9" ht="12.75">
      <c r="G186" s="114"/>
      <c r="H186" s="114"/>
      <c r="I186" s="114"/>
    </row>
    <row r="187" spans="7:9" ht="12.75">
      <c r="G187" s="114"/>
      <c r="H187" s="114"/>
      <c r="I187" s="114"/>
    </row>
    <row r="188" spans="7:9" ht="12.75">
      <c r="G188" s="114"/>
      <c r="H188" s="114"/>
      <c r="I188" s="114"/>
    </row>
    <row r="189" spans="7:9" ht="12.75">
      <c r="G189" s="114"/>
      <c r="H189" s="114"/>
      <c r="I189" s="114"/>
    </row>
    <row r="190" spans="7:9" ht="12.75">
      <c r="G190" s="114"/>
      <c r="H190" s="114"/>
      <c r="I190" s="114"/>
    </row>
    <row r="191" spans="7:9" ht="12.75">
      <c r="G191" s="114"/>
      <c r="H191" s="114"/>
      <c r="I191" s="114"/>
    </row>
    <row r="192" spans="7:9" ht="12.75">
      <c r="G192" s="114"/>
      <c r="H192" s="114"/>
      <c r="I192" s="114"/>
    </row>
    <row r="193" spans="7:9" ht="12.75">
      <c r="G193" s="114"/>
      <c r="H193" s="114"/>
      <c r="I193" s="114"/>
    </row>
    <row r="194" spans="7:9" ht="12.75">
      <c r="G194" s="114"/>
      <c r="H194" s="114"/>
      <c r="I194" s="114"/>
    </row>
    <row r="195" spans="7:9" ht="12.75">
      <c r="G195" s="114"/>
      <c r="H195" s="114"/>
      <c r="I195" s="114"/>
    </row>
    <row r="196" spans="7:9" ht="12.75">
      <c r="G196" s="114"/>
      <c r="H196" s="114"/>
      <c r="I196" s="114"/>
    </row>
    <row r="197" spans="7:9" ht="12.75">
      <c r="G197" s="114"/>
      <c r="H197" s="114"/>
      <c r="I197" s="114"/>
    </row>
    <row r="198" spans="7:9" ht="12.75">
      <c r="G198" s="114"/>
      <c r="H198" s="114"/>
      <c r="I198" s="114"/>
    </row>
    <row r="199" spans="7:9" ht="12.75">
      <c r="G199" s="114"/>
      <c r="H199" s="114"/>
      <c r="I199" s="114"/>
    </row>
    <row r="200" spans="7:9" ht="12.75">
      <c r="G200" s="114"/>
      <c r="H200" s="114"/>
      <c r="I200" s="114"/>
    </row>
    <row r="201" spans="7:9" ht="12.75">
      <c r="G201" s="114"/>
      <c r="H201" s="114"/>
      <c r="I201" s="114"/>
    </row>
    <row r="202" spans="7:9" ht="12.75">
      <c r="G202" s="114"/>
      <c r="H202" s="114"/>
      <c r="I202" s="114"/>
    </row>
    <row r="203" spans="7:9" ht="12.75">
      <c r="G203" s="114"/>
      <c r="H203" s="114"/>
      <c r="I203" s="114"/>
    </row>
    <row r="204" spans="7:9" ht="12.75">
      <c r="G204" s="114"/>
      <c r="H204" s="114"/>
      <c r="I204" s="114"/>
    </row>
    <row r="205" spans="7:9" ht="12.75">
      <c r="G205" s="114"/>
      <c r="H205" s="114"/>
      <c r="I205" s="114"/>
    </row>
    <row r="206" spans="7:9" ht="12.75">
      <c r="G206" s="114"/>
      <c r="H206" s="114"/>
      <c r="I206" s="114"/>
    </row>
    <row r="207" spans="7:9" ht="12.75">
      <c r="G207" s="114"/>
      <c r="H207" s="114"/>
      <c r="I207" s="114"/>
    </row>
    <row r="208" spans="7:9" ht="12.75">
      <c r="G208" s="114"/>
      <c r="H208" s="114"/>
      <c r="I208" s="114"/>
    </row>
    <row r="209" spans="7:9" ht="12.75">
      <c r="G209" s="114"/>
      <c r="H209" s="114"/>
      <c r="I209" s="114"/>
    </row>
    <row r="210" spans="7:9" ht="12.75">
      <c r="G210" s="114"/>
      <c r="H210" s="114"/>
      <c r="I210" s="114"/>
    </row>
    <row r="211" spans="7:9" ht="12.75">
      <c r="G211" s="114"/>
      <c r="H211" s="114"/>
      <c r="I211" s="114"/>
    </row>
    <row r="212" spans="7:9" ht="12.75">
      <c r="G212" s="114"/>
      <c r="H212" s="114"/>
      <c r="I212" s="114"/>
    </row>
    <row r="213" spans="7:9" ht="12.75">
      <c r="G213" s="114"/>
      <c r="H213" s="114"/>
      <c r="I213" s="114"/>
    </row>
    <row r="214" spans="7:9" ht="12.75">
      <c r="G214" s="114"/>
      <c r="H214" s="114"/>
      <c r="I214" s="114"/>
    </row>
    <row r="215" spans="7:9" ht="12.75">
      <c r="G215" s="114"/>
      <c r="H215" s="114"/>
      <c r="I215" s="114"/>
    </row>
    <row r="216" spans="7:9" ht="12.75">
      <c r="G216" s="114"/>
      <c r="H216" s="114"/>
      <c r="I216" s="114"/>
    </row>
    <row r="217" spans="7:9" ht="12.75">
      <c r="G217" s="114"/>
      <c r="H217" s="114"/>
      <c r="I217" s="114"/>
    </row>
    <row r="218" spans="7:9" ht="12.75">
      <c r="G218" s="114"/>
      <c r="H218" s="114"/>
      <c r="I218" s="114"/>
    </row>
    <row r="219" spans="7:9" ht="12.75">
      <c r="G219" s="114"/>
      <c r="H219" s="114"/>
      <c r="I219" s="114"/>
    </row>
    <row r="220" spans="7:9" ht="12.75">
      <c r="G220" s="114"/>
      <c r="H220" s="114"/>
      <c r="I220" s="114"/>
    </row>
    <row r="221" spans="7:9" ht="12.75">
      <c r="G221" s="114"/>
      <c r="H221" s="114"/>
      <c r="I221" s="114"/>
    </row>
    <row r="222" spans="7:9" ht="12.75">
      <c r="G222" s="114"/>
      <c r="H222" s="114"/>
      <c r="I222" s="114"/>
    </row>
    <row r="223" spans="7:9" ht="12.75">
      <c r="G223" s="114"/>
      <c r="H223" s="114"/>
      <c r="I223" s="114"/>
    </row>
    <row r="224" spans="7:9" ht="12.75">
      <c r="G224" s="114"/>
      <c r="H224" s="114"/>
      <c r="I224" s="114"/>
    </row>
    <row r="225" spans="7:9" ht="12.75">
      <c r="G225" s="114"/>
      <c r="H225" s="114"/>
      <c r="I225" s="114"/>
    </row>
    <row r="226" spans="7:9" ht="12.75">
      <c r="G226" s="114"/>
      <c r="H226" s="114"/>
      <c r="I226" s="114"/>
    </row>
    <row r="227" spans="7:9" ht="12.75">
      <c r="G227" s="114"/>
      <c r="H227" s="114"/>
      <c r="I227" s="114"/>
    </row>
    <row r="228" spans="7:9" ht="12.75">
      <c r="G228" s="114"/>
      <c r="H228" s="114"/>
      <c r="I228" s="114"/>
    </row>
    <row r="229" spans="7:9" ht="12.75">
      <c r="G229" s="114"/>
      <c r="H229" s="114"/>
      <c r="I229" s="114"/>
    </row>
    <row r="230" spans="7:9" ht="12.75">
      <c r="G230" s="114"/>
      <c r="H230" s="114"/>
      <c r="I230" s="114"/>
    </row>
    <row r="231" spans="7:9" ht="12.75">
      <c r="G231" s="114"/>
      <c r="H231" s="114"/>
      <c r="I231" s="114"/>
    </row>
    <row r="232" spans="7:9" ht="12.75">
      <c r="G232" s="114"/>
      <c r="H232" s="114"/>
      <c r="I232" s="114"/>
    </row>
    <row r="233" spans="7:9" ht="12.75">
      <c r="G233" s="114"/>
      <c r="H233" s="114"/>
      <c r="I233" s="114"/>
    </row>
    <row r="234" spans="7:9" ht="12.75">
      <c r="G234" s="114"/>
      <c r="H234" s="114"/>
      <c r="I234" s="114"/>
    </row>
    <row r="235" spans="7:9" ht="12.75">
      <c r="G235" s="114"/>
      <c r="H235" s="114"/>
      <c r="I235" s="114"/>
    </row>
    <row r="236" spans="7:9" ht="12.75">
      <c r="G236" s="114"/>
      <c r="H236" s="114"/>
      <c r="I236" s="114"/>
    </row>
    <row r="237" spans="7:9" ht="12.75">
      <c r="G237" s="114"/>
      <c r="H237" s="114"/>
      <c r="I237" s="114"/>
    </row>
    <row r="238" spans="7:9" ht="12.75">
      <c r="G238" s="114"/>
      <c r="H238" s="114"/>
      <c r="I238" s="114"/>
    </row>
    <row r="239" spans="7:9" ht="12.75">
      <c r="G239" s="114"/>
      <c r="H239" s="114"/>
      <c r="I239" s="114"/>
    </row>
    <row r="240" spans="7:9" ht="12.75">
      <c r="G240" s="114"/>
      <c r="H240" s="114"/>
      <c r="I240" s="114"/>
    </row>
    <row r="241" spans="7:9" ht="12.75">
      <c r="G241" s="114"/>
      <c r="H241" s="114"/>
      <c r="I241" s="114"/>
    </row>
    <row r="242" spans="7:9" ht="12.75">
      <c r="G242" s="114"/>
      <c r="H242" s="114"/>
      <c r="I242" s="114"/>
    </row>
    <row r="243" spans="7:9" ht="12.75">
      <c r="G243" s="114"/>
      <c r="H243" s="114"/>
      <c r="I243" s="114"/>
    </row>
    <row r="244" spans="7:9" ht="12.75">
      <c r="G244" s="114"/>
      <c r="H244" s="114"/>
      <c r="I244" s="114"/>
    </row>
    <row r="245" spans="7:9" ht="12.75">
      <c r="G245" s="114"/>
      <c r="H245" s="114"/>
      <c r="I245" s="114"/>
    </row>
    <row r="246" spans="7:9" ht="12.75">
      <c r="G246" s="114"/>
      <c r="H246" s="114"/>
      <c r="I246" s="114"/>
    </row>
    <row r="247" spans="7:9" ht="12.75">
      <c r="G247" s="114"/>
      <c r="H247" s="114"/>
      <c r="I247" s="114"/>
    </row>
    <row r="248" spans="7:9" ht="12.75">
      <c r="G248" s="114"/>
      <c r="H248" s="114"/>
      <c r="I248" s="114"/>
    </row>
    <row r="249" spans="7:9" ht="12.75">
      <c r="G249" s="114"/>
      <c r="H249" s="114"/>
      <c r="I249" s="114"/>
    </row>
    <row r="250" spans="7:9" ht="12.75">
      <c r="G250" s="114"/>
      <c r="H250" s="114"/>
      <c r="I250" s="114"/>
    </row>
    <row r="251" spans="7:9" ht="12.75">
      <c r="G251" s="114"/>
      <c r="H251" s="114"/>
      <c r="I251" s="114"/>
    </row>
    <row r="252" spans="7:9" ht="12.75">
      <c r="G252" s="114"/>
      <c r="H252" s="114"/>
      <c r="I252" s="114"/>
    </row>
    <row r="253" spans="7:9" ht="12.75">
      <c r="G253" s="114"/>
      <c r="H253" s="114"/>
      <c r="I253" s="114"/>
    </row>
    <row r="254" spans="7:9" ht="12.75">
      <c r="G254" s="114"/>
      <c r="H254" s="114"/>
      <c r="I254" s="114"/>
    </row>
    <row r="255" spans="7:9" ht="12.75">
      <c r="G255" s="114"/>
      <c r="H255" s="114"/>
      <c r="I255" s="114"/>
    </row>
    <row r="256" spans="7:9" ht="12.75">
      <c r="G256" s="114"/>
      <c r="H256" s="114"/>
      <c r="I256" s="114"/>
    </row>
    <row r="257" spans="7:9" ht="12.75">
      <c r="G257" s="114"/>
      <c r="H257" s="114"/>
      <c r="I257" s="114"/>
    </row>
    <row r="258" spans="7:9" ht="12.75">
      <c r="G258" s="114"/>
      <c r="H258" s="114"/>
      <c r="I258" s="114"/>
    </row>
    <row r="259" spans="7:9" ht="12.75">
      <c r="G259" s="114"/>
      <c r="H259" s="114"/>
      <c r="I259" s="114"/>
    </row>
    <row r="260" spans="7:9" ht="12.75">
      <c r="G260" s="114"/>
      <c r="H260" s="114"/>
      <c r="I260" s="114"/>
    </row>
    <row r="261" spans="7:9" ht="12.75">
      <c r="G261" s="114"/>
      <c r="H261" s="114"/>
      <c r="I261" s="114"/>
    </row>
    <row r="262" spans="7:9" ht="12.75">
      <c r="G262" s="114"/>
      <c r="H262" s="114"/>
      <c r="I262" s="114"/>
    </row>
    <row r="263" spans="7:9" ht="12.75">
      <c r="G263" s="114"/>
      <c r="H263" s="114"/>
      <c r="I263" s="114"/>
    </row>
    <row r="264" spans="7:9" ht="12.75">
      <c r="G264" s="114"/>
      <c r="H264" s="114"/>
      <c r="I264" s="114"/>
    </row>
    <row r="265" spans="7:9" ht="12.75">
      <c r="G265" s="114"/>
      <c r="H265" s="114"/>
      <c r="I265" s="114"/>
    </row>
    <row r="266" spans="7:9" ht="12.75">
      <c r="G266" s="114"/>
      <c r="H266" s="114"/>
      <c r="I266" s="114"/>
    </row>
    <row r="267" spans="7:9" ht="12.75">
      <c r="G267" s="114"/>
      <c r="H267" s="114"/>
      <c r="I267" s="114"/>
    </row>
    <row r="268" spans="7:9" ht="12.75">
      <c r="G268" s="114"/>
      <c r="H268" s="114"/>
      <c r="I268" s="114"/>
    </row>
    <row r="269" spans="7:9" ht="12.75">
      <c r="G269" s="114"/>
      <c r="H269" s="114"/>
      <c r="I269" s="114"/>
    </row>
    <row r="270" spans="7:9" ht="12.75">
      <c r="G270" s="114"/>
      <c r="H270" s="114"/>
      <c r="I270" s="114"/>
    </row>
    <row r="271" spans="7:9" ht="12.75">
      <c r="G271" s="114"/>
      <c r="H271" s="114"/>
      <c r="I271" s="114"/>
    </row>
    <row r="272" spans="7:9" ht="12.75">
      <c r="G272" s="114"/>
      <c r="H272" s="114"/>
      <c r="I272" s="114"/>
    </row>
    <row r="273" spans="7:9" ht="12.75">
      <c r="G273" s="114"/>
      <c r="H273" s="114"/>
      <c r="I273" s="114"/>
    </row>
    <row r="274" spans="7:9" ht="12.75">
      <c r="G274" s="114"/>
      <c r="H274" s="114"/>
      <c r="I274" s="114"/>
    </row>
    <row r="275" spans="7:9" ht="12.75">
      <c r="G275" s="114"/>
      <c r="H275" s="114"/>
      <c r="I275" s="114"/>
    </row>
    <row r="276" spans="7:9" ht="12.75">
      <c r="G276" s="114"/>
      <c r="H276" s="114"/>
      <c r="I276" s="114"/>
    </row>
    <row r="277" spans="7:9" ht="12.75">
      <c r="G277" s="114"/>
      <c r="H277" s="114"/>
      <c r="I277" s="114"/>
    </row>
    <row r="278" spans="7:9" ht="12.75">
      <c r="G278" s="114"/>
      <c r="H278" s="114"/>
      <c r="I278" s="114"/>
    </row>
    <row r="279" spans="7:9" ht="12.75">
      <c r="G279" s="114"/>
      <c r="H279" s="114"/>
      <c r="I279" s="114"/>
    </row>
    <row r="280" spans="7:9" ht="12.75">
      <c r="G280" s="114"/>
      <c r="H280" s="114"/>
      <c r="I280" s="114"/>
    </row>
    <row r="281" spans="7:9" ht="12.75">
      <c r="G281" s="114"/>
      <c r="H281" s="114"/>
      <c r="I281" s="114"/>
    </row>
    <row r="282" spans="7:9" ht="12.75">
      <c r="G282" s="114"/>
      <c r="H282" s="114"/>
      <c r="I282" s="114"/>
    </row>
    <row r="283" spans="7:9" ht="12.75">
      <c r="G283" s="114"/>
      <c r="H283" s="114"/>
      <c r="I283" s="114"/>
    </row>
    <row r="284" spans="7:9" ht="12.75">
      <c r="G284" s="114"/>
      <c r="H284" s="114"/>
      <c r="I284" s="114"/>
    </row>
    <row r="285" spans="7:9" ht="12.75">
      <c r="G285" s="114"/>
      <c r="H285" s="114"/>
      <c r="I285" s="114"/>
    </row>
    <row r="286" spans="7:9" ht="12.75">
      <c r="G286" s="114"/>
      <c r="H286" s="114"/>
      <c r="I286" s="114"/>
    </row>
    <row r="287" spans="7:9" ht="12.75">
      <c r="G287" s="114"/>
      <c r="H287" s="114"/>
      <c r="I287" s="114"/>
    </row>
    <row r="288" spans="7:9" ht="12.75">
      <c r="G288" s="114"/>
      <c r="H288" s="114"/>
      <c r="I288" s="114"/>
    </row>
    <row r="289" spans="7:9" ht="12.75">
      <c r="G289" s="114"/>
      <c r="H289" s="114"/>
      <c r="I289" s="114"/>
    </row>
    <row r="290" spans="7:9" ht="12.75">
      <c r="G290" s="114"/>
      <c r="H290" s="114"/>
      <c r="I290" s="114"/>
    </row>
    <row r="291" spans="7:9" ht="12.75">
      <c r="G291" s="114"/>
      <c r="H291" s="114"/>
      <c r="I291" s="114"/>
    </row>
    <row r="292" spans="7:9" ht="12.75">
      <c r="G292" s="114"/>
      <c r="H292" s="114"/>
      <c r="I292" s="114"/>
    </row>
    <row r="293" spans="7:9" ht="12.75">
      <c r="G293" s="114"/>
      <c r="H293" s="114"/>
      <c r="I293" s="114"/>
    </row>
    <row r="294" spans="7:9" ht="12.75">
      <c r="G294" s="114"/>
      <c r="H294" s="114"/>
      <c r="I294" s="114"/>
    </row>
    <row r="295" spans="7:9" ht="12.75">
      <c r="G295" s="114"/>
      <c r="H295" s="114"/>
      <c r="I295" s="114"/>
    </row>
    <row r="296" spans="7:9" ht="12.75">
      <c r="G296" s="114"/>
      <c r="H296" s="114"/>
      <c r="I296" s="114"/>
    </row>
    <row r="297" spans="7:9" ht="12.75">
      <c r="G297" s="114"/>
      <c r="H297" s="114"/>
      <c r="I297" s="114"/>
    </row>
    <row r="298" spans="7:9" ht="12.75">
      <c r="G298" s="114"/>
      <c r="H298" s="114"/>
      <c r="I298" s="114"/>
    </row>
    <row r="299" spans="7:9" ht="12.75">
      <c r="G299" s="114"/>
      <c r="H299" s="114"/>
      <c r="I299" s="114"/>
    </row>
    <row r="300" spans="7:9" ht="12.75">
      <c r="G300" s="114"/>
      <c r="H300" s="114"/>
      <c r="I300" s="114"/>
    </row>
    <row r="301" spans="7:9" ht="12.75">
      <c r="G301" s="114"/>
      <c r="H301" s="114"/>
      <c r="I301" s="114"/>
    </row>
    <row r="302" spans="7:9" ht="12.75">
      <c r="G302" s="114"/>
      <c r="H302" s="114"/>
      <c r="I302" s="114"/>
    </row>
    <row r="303" spans="7:9" ht="12.75">
      <c r="G303" s="114"/>
      <c r="H303" s="114"/>
      <c r="I303" s="114"/>
    </row>
    <row r="304" spans="7:9" ht="12.75">
      <c r="G304" s="114"/>
      <c r="H304" s="114"/>
      <c r="I304" s="114"/>
    </row>
    <row r="305" spans="7:9" ht="12.75">
      <c r="G305" s="114"/>
      <c r="H305" s="114"/>
      <c r="I305" s="114"/>
    </row>
    <row r="306" spans="7:9" ht="12.75">
      <c r="G306" s="114"/>
      <c r="H306" s="114"/>
      <c r="I306" s="114"/>
    </row>
    <row r="307" spans="7:9" ht="12.75">
      <c r="G307" s="114"/>
      <c r="H307" s="114"/>
      <c r="I307" s="114"/>
    </row>
    <row r="308" spans="7:9" ht="12.75">
      <c r="G308" s="114"/>
      <c r="H308" s="114"/>
      <c r="I308" s="114"/>
    </row>
    <row r="309" spans="7:9" ht="12.75">
      <c r="G309" s="114"/>
      <c r="H309" s="114"/>
      <c r="I309" s="114"/>
    </row>
    <row r="310" spans="7:9" ht="12.75">
      <c r="G310" s="114"/>
      <c r="H310" s="114"/>
      <c r="I310" s="114"/>
    </row>
    <row r="311" spans="7:9" ht="12.75">
      <c r="G311" s="114"/>
      <c r="H311" s="114"/>
      <c r="I311" s="114"/>
    </row>
    <row r="312" spans="7:9" ht="12.75">
      <c r="G312" s="114"/>
      <c r="H312" s="114"/>
      <c r="I312" s="114"/>
    </row>
    <row r="313" spans="7:9" ht="12.75">
      <c r="G313" s="114"/>
      <c r="H313" s="114"/>
      <c r="I313" s="114"/>
    </row>
    <row r="314" spans="7:9" ht="12.75">
      <c r="G314" s="114"/>
      <c r="H314" s="114"/>
      <c r="I314" s="114"/>
    </row>
    <row r="315" spans="7:9" ht="12.75">
      <c r="G315" s="114"/>
      <c r="H315" s="114"/>
      <c r="I315" s="114"/>
    </row>
    <row r="316" spans="7:9" ht="12.75">
      <c r="G316" s="114"/>
      <c r="H316" s="114"/>
      <c r="I316" s="114"/>
    </row>
    <row r="317" spans="7:9" ht="12.75">
      <c r="G317" s="114"/>
      <c r="H317" s="114"/>
      <c r="I317" s="114"/>
    </row>
    <row r="318" spans="7:9" ht="12.75">
      <c r="G318" s="114"/>
      <c r="H318" s="114"/>
      <c r="I318" s="114"/>
    </row>
    <row r="319" spans="7:9" ht="12.75">
      <c r="G319" s="114"/>
      <c r="H319" s="114"/>
      <c r="I319" s="114"/>
    </row>
    <row r="320" spans="7:9" ht="12.75">
      <c r="G320" s="114"/>
      <c r="H320" s="114"/>
      <c r="I320" s="114"/>
    </row>
    <row r="321" spans="7:9" ht="12.75">
      <c r="G321" s="114"/>
      <c r="H321" s="114"/>
      <c r="I321" s="114"/>
    </row>
    <row r="322" spans="7:9" ht="12.75">
      <c r="G322" s="114"/>
      <c r="H322" s="114"/>
      <c r="I322" s="114"/>
    </row>
    <row r="323" spans="7:9" ht="12.75">
      <c r="G323" s="114"/>
      <c r="H323" s="114"/>
      <c r="I323" s="114"/>
    </row>
    <row r="324" spans="7:9" ht="12.75">
      <c r="G324" s="114"/>
      <c r="H324" s="114"/>
      <c r="I324" s="114"/>
    </row>
    <row r="325" spans="7:9" ht="12.75">
      <c r="G325" s="114"/>
      <c r="H325" s="114"/>
      <c r="I325" s="114"/>
    </row>
    <row r="326" spans="7:9" ht="12.75">
      <c r="G326" s="114"/>
      <c r="H326" s="114"/>
      <c r="I326" s="114"/>
    </row>
    <row r="327" spans="7:9" ht="12.75">
      <c r="G327" s="114"/>
      <c r="H327" s="114"/>
      <c r="I327" s="114"/>
    </row>
    <row r="328" spans="7:9" ht="12.75">
      <c r="G328" s="114"/>
      <c r="H328" s="114"/>
      <c r="I328" s="114"/>
    </row>
    <row r="329" spans="7:9" ht="12.75">
      <c r="G329" s="114"/>
      <c r="H329" s="114"/>
      <c r="I329" s="114"/>
    </row>
    <row r="330" spans="7:9" ht="12.75">
      <c r="G330" s="114"/>
      <c r="H330" s="114"/>
      <c r="I330" s="114"/>
    </row>
    <row r="331" spans="7:9" ht="12.75">
      <c r="G331" s="114"/>
      <c r="H331" s="114"/>
      <c r="I331" s="114"/>
    </row>
    <row r="332" spans="7:9" ht="12.75">
      <c r="G332" s="114"/>
      <c r="H332" s="114"/>
      <c r="I332" s="114"/>
    </row>
    <row r="333" spans="7:9" ht="12.75">
      <c r="G333" s="114"/>
      <c r="H333" s="114"/>
      <c r="I333" s="114"/>
    </row>
    <row r="334" spans="7:9" ht="12.75">
      <c r="G334" s="114"/>
      <c r="H334" s="114"/>
      <c r="I334" s="114"/>
    </row>
    <row r="335" spans="7:9" ht="12.75">
      <c r="G335" s="114"/>
      <c r="H335" s="114"/>
      <c r="I335" s="114"/>
    </row>
    <row r="336" spans="7:9" ht="12.75">
      <c r="G336" s="114"/>
      <c r="H336" s="114"/>
      <c r="I336" s="114"/>
    </row>
    <row r="337" spans="7:9" ht="12.75">
      <c r="G337" s="114"/>
      <c r="H337" s="114"/>
      <c r="I337" s="114"/>
    </row>
    <row r="338" spans="7:9" ht="12.75">
      <c r="G338" s="114"/>
      <c r="H338" s="114"/>
      <c r="I338" s="114"/>
    </row>
    <row r="339" spans="7:9" ht="12.75">
      <c r="G339" s="114"/>
      <c r="H339" s="114"/>
      <c r="I339" s="114"/>
    </row>
    <row r="340" spans="7:9" ht="12.75">
      <c r="G340" s="114"/>
      <c r="H340" s="114"/>
      <c r="I340" s="114"/>
    </row>
    <row r="341" spans="7:9" ht="12.75">
      <c r="G341" s="114"/>
      <c r="H341" s="114"/>
      <c r="I341" s="114"/>
    </row>
    <row r="342" spans="7:9" ht="12.75">
      <c r="G342" s="114"/>
      <c r="H342" s="114"/>
      <c r="I342" s="114"/>
    </row>
    <row r="343" spans="7:9" ht="12.75">
      <c r="G343" s="114"/>
      <c r="H343" s="114"/>
      <c r="I343" s="114"/>
    </row>
    <row r="344" spans="7:9" ht="12.75">
      <c r="G344" s="114"/>
      <c r="H344" s="114"/>
      <c r="I344" s="114"/>
    </row>
    <row r="345" spans="7:9" ht="12.75">
      <c r="G345" s="114"/>
      <c r="H345" s="114"/>
      <c r="I345" s="114"/>
    </row>
    <row r="346" spans="7:9" ht="12.75">
      <c r="G346" s="114"/>
      <c r="H346" s="114"/>
      <c r="I346" s="114"/>
    </row>
    <row r="347" spans="7:9" ht="12.75">
      <c r="G347" s="114"/>
      <c r="H347" s="114"/>
      <c r="I347" s="114"/>
    </row>
    <row r="348" spans="7:9" ht="12.75">
      <c r="G348" s="114"/>
      <c r="H348" s="114"/>
      <c r="I348" s="114"/>
    </row>
    <row r="349" spans="7:9" ht="12.75">
      <c r="G349" s="114"/>
      <c r="H349" s="114"/>
      <c r="I349" s="114"/>
    </row>
    <row r="350" spans="7:9" ht="12.75">
      <c r="G350" s="114"/>
      <c r="H350" s="114"/>
      <c r="I350" s="114"/>
    </row>
    <row r="351" spans="7:9" ht="12.75">
      <c r="G351" s="114"/>
      <c r="H351" s="114"/>
      <c r="I351" s="114"/>
    </row>
    <row r="352" spans="7:9" ht="12.75">
      <c r="G352" s="114"/>
      <c r="H352" s="114"/>
      <c r="I352" s="114"/>
    </row>
    <row r="353" spans="7:9" ht="12.75">
      <c r="G353" s="114"/>
      <c r="H353" s="114"/>
      <c r="I353" s="114"/>
    </row>
    <row r="354" spans="7:9" ht="12.75">
      <c r="G354" s="114"/>
      <c r="H354" s="114"/>
      <c r="I354" s="114"/>
    </row>
    <row r="355" spans="7:9" ht="12.75">
      <c r="G355" s="114"/>
      <c r="H355" s="114"/>
      <c r="I355" s="114"/>
    </row>
    <row r="356" spans="7:9" ht="12.75">
      <c r="G356" s="114"/>
      <c r="H356" s="114"/>
      <c r="I356" s="114"/>
    </row>
    <row r="357" spans="7:9" ht="12.75">
      <c r="G357" s="114"/>
      <c r="H357" s="114"/>
      <c r="I357" s="114"/>
    </row>
    <row r="358" spans="7:9" ht="12.75">
      <c r="G358" s="114"/>
      <c r="H358" s="114"/>
      <c r="I358" s="114"/>
    </row>
    <row r="359" spans="7:9" ht="12.75">
      <c r="G359" s="114"/>
      <c r="H359" s="114"/>
      <c r="I359" s="114"/>
    </row>
    <row r="360" spans="7:9" ht="12.75">
      <c r="G360" s="114"/>
      <c r="H360" s="114"/>
      <c r="I360" s="114"/>
    </row>
    <row r="361" spans="7:9" ht="12.75">
      <c r="G361" s="114"/>
      <c r="H361" s="114"/>
      <c r="I361" s="114"/>
    </row>
    <row r="362" spans="7:9" ht="12.75">
      <c r="G362" s="114"/>
      <c r="H362" s="114"/>
      <c r="I362" s="114"/>
    </row>
    <row r="363" spans="7:9" ht="12.75">
      <c r="G363" s="114"/>
      <c r="H363" s="114"/>
      <c r="I363" s="114"/>
    </row>
    <row r="364" spans="7:9" ht="12.75">
      <c r="G364" s="114"/>
      <c r="H364" s="114"/>
      <c r="I364" s="114"/>
    </row>
    <row r="365" spans="7:9" ht="12.75">
      <c r="G365" s="114"/>
      <c r="H365" s="114"/>
      <c r="I365" s="114"/>
    </row>
    <row r="366" spans="7:9" ht="12.75">
      <c r="G366" s="114"/>
      <c r="H366" s="114"/>
      <c r="I366" s="114"/>
    </row>
    <row r="367" spans="7:9" ht="12.75">
      <c r="G367" s="114"/>
      <c r="H367" s="114"/>
      <c r="I367" s="114"/>
    </row>
    <row r="368" spans="7:9" ht="12.75">
      <c r="G368" s="114"/>
      <c r="H368" s="114"/>
      <c r="I368" s="114"/>
    </row>
    <row r="369" spans="7:9" ht="12.75">
      <c r="G369" s="114"/>
      <c r="H369" s="114"/>
      <c r="I369" s="114"/>
    </row>
    <row r="370" spans="7:9" ht="12.75">
      <c r="G370" s="114"/>
      <c r="H370" s="114"/>
      <c r="I370" s="114"/>
    </row>
    <row r="371" spans="7:9" ht="12.75">
      <c r="G371" s="114"/>
      <c r="H371" s="114"/>
      <c r="I371" s="114"/>
    </row>
    <row r="372" spans="7:9" ht="12.75">
      <c r="G372" s="114"/>
      <c r="H372" s="114"/>
      <c r="I372" s="114"/>
    </row>
    <row r="373" spans="7:9" ht="12.75">
      <c r="G373" s="114"/>
      <c r="H373" s="114"/>
      <c r="I373" s="114"/>
    </row>
    <row r="374" spans="7:9" ht="12.75">
      <c r="G374" s="114"/>
      <c r="H374" s="114"/>
      <c r="I374" s="114"/>
    </row>
    <row r="375" spans="7:9" ht="12.75">
      <c r="G375" s="114"/>
      <c r="H375" s="114"/>
      <c r="I375" s="114"/>
    </row>
    <row r="376" spans="7:9" ht="12.75">
      <c r="G376" s="114"/>
      <c r="H376" s="114"/>
      <c r="I376" s="114"/>
    </row>
    <row r="377" spans="7:9" ht="12.75">
      <c r="G377" s="114"/>
      <c r="H377" s="114"/>
      <c r="I377" s="114"/>
    </row>
    <row r="378" spans="7:9" ht="12.75">
      <c r="G378" s="114"/>
      <c r="H378" s="114"/>
      <c r="I378" s="114"/>
    </row>
    <row r="379" spans="7:9" ht="12.75">
      <c r="G379" s="114"/>
      <c r="H379" s="114"/>
      <c r="I379" s="114"/>
    </row>
    <row r="380" spans="7:9" ht="12.75">
      <c r="G380" s="114"/>
      <c r="H380" s="114"/>
      <c r="I380" s="114"/>
    </row>
    <row r="381" spans="7:9" ht="12.75">
      <c r="G381" s="114"/>
      <c r="H381" s="114"/>
      <c r="I381" s="114"/>
    </row>
    <row r="382" spans="7:9" ht="12.75">
      <c r="G382" s="114"/>
      <c r="H382" s="114"/>
      <c r="I382" s="114"/>
    </row>
    <row r="383" spans="7:9" ht="12.75">
      <c r="G383" s="114"/>
      <c r="H383" s="114"/>
      <c r="I383" s="114"/>
    </row>
    <row r="384" spans="7:9" ht="12.75">
      <c r="G384" s="114"/>
      <c r="H384" s="114"/>
      <c r="I384" s="114"/>
    </row>
    <row r="385" spans="7:9" ht="12.75">
      <c r="G385" s="114"/>
      <c r="H385" s="114"/>
      <c r="I385" s="114"/>
    </row>
    <row r="386" spans="7:9" ht="12.75">
      <c r="G386" s="114"/>
      <c r="H386" s="114"/>
      <c r="I386" s="114"/>
    </row>
    <row r="387" spans="7:9" ht="12.75">
      <c r="G387" s="114"/>
      <c r="H387" s="114"/>
      <c r="I387" s="114"/>
    </row>
    <row r="388" spans="7:9" ht="12.75">
      <c r="G388" s="114"/>
      <c r="H388" s="114"/>
      <c r="I388" s="114"/>
    </row>
    <row r="389" spans="7:9" ht="12.75">
      <c r="G389" s="114"/>
      <c r="H389" s="114"/>
      <c r="I389" s="114"/>
    </row>
    <row r="390" spans="7:9" ht="12.75">
      <c r="G390" s="114"/>
      <c r="H390" s="114"/>
      <c r="I390" s="114"/>
    </row>
    <row r="391" spans="7:9" ht="12.75">
      <c r="G391" s="114"/>
      <c r="H391" s="114"/>
      <c r="I391" s="114"/>
    </row>
    <row r="392" spans="7:9" ht="12.75">
      <c r="G392" s="114"/>
      <c r="H392" s="114"/>
      <c r="I392" s="114"/>
    </row>
    <row r="393" spans="7:9" ht="12.75">
      <c r="G393" s="114"/>
      <c r="H393" s="114"/>
      <c r="I393" s="114"/>
    </row>
    <row r="394" spans="7:9" ht="12.75">
      <c r="G394" s="114"/>
      <c r="H394" s="114"/>
      <c r="I394" s="114"/>
    </row>
    <row r="395" spans="7:9" ht="12.75">
      <c r="G395" s="114"/>
      <c r="H395" s="114"/>
      <c r="I395" s="114"/>
    </row>
    <row r="396" spans="7:9" ht="12.75">
      <c r="G396" s="114"/>
      <c r="H396" s="114"/>
      <c r="I396" s="114"/>
    </row>
    <row r="397" spans="7:9" ht="12.75">
      <c r="G397" s="114"/>
      <c r="H397" s="114"/>
      <c r="I397" s="114"/>
    </row>
    <row r="398" spans="7:9" ht="12.75">
      <c r="G398" s="114"/>
      <c r="H398" s="114"/>
      <c r="I398" s="114"/>
    </row>
    <row r="399" spans="7:9" ht="12.75">
      <c r="G399" s="114"/>
      <c r="H399" s="114"/>
      <c r="I399" s="114"/>
    </row>
    <row r="400" spans="7:9" ht="12.75">
      <c r="G400" s="114"/>
      <c r="H400" s="114"/>
      <c r="I400" s="114"/>
    </row>
    <row r="401" spans="7:9" ht="12.75">
      <c r="G401" s="114"/>
      <c r="H401" s="114"/>
      <c r="I401" s="114"/>
    </row>
    <row r="402" spans="7:9" ht="12.75">
      <c r="G402" s="114"/>
      <c r="H402" s="114"/>
      <c r="I402" s="114"/>
    </row>
    <row r="403" spans="7:9" ht="12.75">
      <c r="G403" s="114"/>
      <c r="H403" s="114"/>
      <c r="I403" s="114"/>
    </row>
    <row r="404" spans="7:9" ht="12.75">
      <c r="G404" s="114"/>
      <c r="H404" s="114"/>
      <c r="I404" s="114"/>
    </row>
    <row r="405" spans="7:9" ht="12.75">
      <c r="G405" s="114"/>
      <c r="H405" s="114"/>
      <c r="I405" s="114"/>
    </row>
    <row r="406" spans="7:9" ht="12.75">
      <c r="G406" s="114"/>
      <c r="H406" s="114"/>
      <c r="I406" s="114"/>
    </row>
    <row r="407" spans="7:9" ht="12.75">
      <c r="G407" s="114"/>
      <c r="H407" s="114"/>
      <c r="I407" s="114"/>
    </row>
    <row r="408" spans="7:9" ht="12.75">
      <c r="G408" s="114"/>
      <c r="H408" s="114"/>
      <c r="I408" s="114"/>
    </row>
    <row r="409" spans="7:9" ht="12.75">
      <c r="G409" s="114"/>
      <c r="H409" s="114"/>
      <c r="I409" s="114"/>
    </row>
    <row r="410" spans="7:9" ht="12.75">
      <c r="G410" s="114"/>
      <c r="H410" s="114"/>
      <c r="I410" s="114"/>
    </row>
    <row r="411" spans="7:9" ht="12.75">
      <c r="G411" s="114"/>
      <c r="H411" s="114"/>
      <c r="I411" s="114"/>
    </row>
    <row r="412" spans="7:9" ht="12.75">
      <c r="G412" s="114"/>
      <c r="H412" s="114"/>
      <c r="I412" s="114"/>
    </row>
    <row r="413" spans="7:9" ht="12.75">
      <c r="G413" s="114"/>
      <c r="H413" s="114"/>
      <c r="I413" s="114"/>
    </row>
    <row r="414" spans="7:9" ht="12.75">
      <c r="G414" s="114"/>
      <c r="H414" s="114"/>
      <c r="I414" s="114"/>
    </row>
    <row r="415" spans="7:9" ht="12.75">
      <c r="G415" s="114"/>
      <c r="H415" s="114"/>
      <c r="I415" s="114"/>
    </row>
    <row r="416" spans="7:9" ht="12.75">
      <c r="G416" s="114"/>
      <c r="H416" s="114"/>
      <c r="I416" s="114"/>
    </row>
    <row r="417" spans="7:9" ht="12.75">
      <c r="G417" s="114"/>
      <c r="H417" s="114"/>
      <c r="I417" s="114"/>
    </row>
    <row r="418" spans="7:9" ht="12.75">
      <c r="G418" s="114"/>
      <c r="H418" s="114"/>
      <c r="I418" s="114"/>
    </row>
    <row r="419" spans="7:9" ht="12.75">
      <c r="G419" s="114"/>
      <c r="H419" s="114"/>
      <c r="I419" s="114"/>
    </row>
    <row r="420" spans="7:9" ht="12.75">
      <c r="G420" s="114"/>
      <c r="H420" s="114"/>
      <c r="I420" s="114"/>
    </row>
    <row r="421" spans="7:9" ht="12.75">
      <c r="G421" s="114"/>
      <c r="H421" s="114"/>
      <c r="I421" s="114"/>
    </row>
    <row r="422" spans="7:9" ht="12.75">
      <c r="G422" s="114"/>
      <c r="H422" s="114"/>
      <c r="I422" s="114"/>
    </row>
    <row r="423" spans="7:9" ht="12.75">
      <c r="G423" s="114"/>
      <c r="H423" s="114"/>
      <c r="I423" s="114"/>
    </row>
    <row r="424" spans="7:9" ht="12.75">
      <c r="G424" s="114"/>
      <c r="H424" s="114"/>
      <c r="I424" s="114"/>
    </row>
    <row r="425" spans="7:9" ht="12.75">
      <c r="G425" s="114"/>
      <c r="H425" s="114"/>
      <c r="I425" s="114"/>
    </row>
    <row r="426" spans="7:9" ht="12.75">
      <c r="G426" s="114"/>
      <c r="H426" s="114"/>
      <c r="I426" s="114"/>
    </row>
    <row r="427" spans="7:9" ht="12.75">
      <c r="G427" s="114"/>
      <c r="H427" s="114"/>
      <c r="I427" s="114"/>
    </row>
    <row r="428" spans="7:9" ht="12.75">
      <c r="G428" s="114"/>
      <c r="H428" s="114"/>
      <c r="I428" s="114"/>
    </row>
    <row r="429" spans="7:9" ht="12.75">
      <c r="G429" s="114"/>
      <c r="H429" s="114"/>
      <c r="I429" s="114"/>
    </row>
    <row r="430" spans="7:9" ht="12.75">
      <c r="G430" s="114"/>
      <c r="H430" s="114"/>
      <c r="I430" s="114"/>
    </row>
    <row r="431" spans="7:9" ht="12.75">
      <c r="G431" s="114"/>
      <c r="H431" s="114"/>
      <c r="I431" s="114"/>
    </row>
    <row r="432" spans="7:9" ht="12.75">
      <c r="G432" s="114"/>
      <c r="H432" s="114"/>
      <c r="I432" s="114"/>
    </row>
    <row r="433" spans="7:9" ht="12.75">
      <c r="G433" s="114"/>
      <c r="H433" s="114"/>
      <c r="I433" s="114"/>
    </row>
    <row r="434" spans="7:9" ht="12.75">
      <c r="G434" s="114"/>
      <c r="H434" s="114"/>
      <c r="I434" s="114"/>
    </row>
    <row r="435" spans="7:9" ht="12.75">
      <c r="G435" s="114"/>
      <c r="H435" s="114"/>
      <c r="I435" s="114"/>
    </row>
    <row r="436" spans="7:9" ht="12.75">
      <c r="G436" s="114"/>
      <c r="H436" s="114"/>
      <c r="I436" s="114"/>
    </row>
    <row r="437" spans="7:9" ht="12.75">
      <c r="G437" s="114"/>
      <c r="H437" s="114"/>
      <c r="I437" s="114"/>
    </row>
    <row r="438" spans="7:9" ht="12.75">
      <c r="G438" s="114"/>
      <c r="H438" s="114"/>
      <c r="I438" s="114"/>
    </row>
    <row r="439" spans="7:9" ht="12.75">
      <c r="G439" s="114"/>
      <c r="H439" s="114"/>
      <c r="I439" s="114"/>
    </row>
    <row r="440" spans="7:9" ht="12.75">
      <c r="G440" s="114"/>
      <c r="H440" s="114"/>
      <c r="I440" s="114"/>
    </row>
    <row r="441" spans="7:9" ht="12.75">
      <c r="G441" s="114"/>
      <c r="H441" s="114"/>
      <c r="I441" s="114"/>
    </row>
    <row r="442" spans="7:9" ht="12.75">
      <c r="G442" s="114"/>
      <c r="H442" s="114"/>
      <c r="I442" s="114"/>
    </row>
    <row r="443" spans="7:9" ht="12.75">
      <c r="G443" s="114"/>
      <c r="H443" s="114"/>
      <c r="I443" s="114"/>
    </row>
    <row r="444" spans="7:9" ht="12.75">
      <c r="G444" s="114"/>
      <c r="H444" s="114"/>
      <c r="I444" s="114"/>
    </row>
    <row r="445" spans="7:9" ht="12.75">
      <c r="G445" s="114"/>
      <c r="H445" s="114"/>
      <c r="I445" s="114"/>
    </row>
    <row r="446" spans="7:9" ht="12.75">
      <c r="G446" s="114"/>
      <c r="H446" s="114"/>
      <c r="I446" s="114"/>
    </row>
    <row r="447" spans="7:9" ht="12.75">
      <c r="G447" s="114"/>
      <c r="H447" s="114"/>
      <c r="I447" s="114"/>
    </row>
    <row r="448" spans="7:9" ht="12.75">
      <c r="G448" s="114"/>
      <c r="H448" s="114"/>
      <c r="I448" s="114"/>
    </row>
    <row r="449" spans="7:9" ht="12.75">
      <c r="G449" s="114"/>
      <c r="H449" s="114"/>
      <c r="I449" s="114"/>
    </row>
    <row r="450" spans="7:9" ht="12.75">
      <c r="G450" s="114"/>
      <c r="H450" s="114"/>
      <c r="I450" s="114"/>
    </row>
    <row r="451" spans="7:9" ht="12.75">
      <c r="G451" s="114"/>
      <c r="H451" s="114"/>
      <c r="I451" s="114"/>
    </row>
    <row r="452" spans="7:9" ht="12.75">
      <c r="G452" s="114"/>
      <c r="H452" s="114"/>
      <c r="I452" s="114"/>
    </row>
    <row r="453" spans="7:9" ht="12.75">
      <c r="G453" s="114"/>
      <c r="H453" s="114"/>
      <c r="I453" s="114"/>
    </row>
    <row r="454" spans="7:9" ht="12.75">
      <c r="G454" s="114"/>
      <c r="H454" s="114"/>
      <c r="I454" s="114"/>
    </row>
    <row r="455" spans="7:9" ht="12.75">
      <c r="G455" s="114"/>
      <c r="H455" s="114"/>
      <c r="I455" s="114"/>
    </row>
    <row r="456" spans="7:9" ht="12.75">
      <c r="G456" s="114"/>
      <c r="H456" s="114"/>
      <c r="I456" s="114"/>
    </row>
    <row r="457" spans="7:9" ht="12.75">
      <c r="G457" s="114"/>
      <c r="H457" s="114"/>
      <c r="I457" s="114"/>
    </row>
    <row r="458" spans="7:9" ht="12.75">
      <c r="G458" s="114"/>
      <c r="H458" s="114"/>
      <c r="I458" s="114"/>
    </row>
    <row r="459" spans="7:9" ht="12.75">
      <c r="G459" s="114"/>
      <c r="H459" s="114"/>
      <c r="I459" s="114"/>
    </row>
    <row r="460" spans="7:9" ht="12.75">
      <c r="G460" s="114"/>
      <c r="H460" s="114"/>
      <c r="I460" s="114"/>
    </row>
    <row r="461" spans="7:9" ht="12.75">
      <c r="G461" s="114"/>
      <c r="H461" s="114"/>
      <c r="I461" s="114"/>
    </row>
  </sheetData>
  <sheetProtection/>
  <mergeCells count="11">
    <mergeCell ref="A132:B132"/>
    <mergeCell ref="A142:B142"/>
    <mergeCell ref="A55:B55"/>
    <mergeCell ref="C3:C4"/>
    <mergeCell ref="D3:D4"/>
    <mergeCell ref="A1:E1"/>
    <mergeCell ref="A2:E2"/>
    <mergeCell ref="B3:B4"/>
    <mergeCell ref="A3:A4"/>
    <mergeCell ref="A78:B78"/>
    <mergeCell ref="A79:B79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2014-03-20T04:41:38Z</dcterms:modified>
  <cp:category/>
  <cp:version/>
  <cp:contentType/>
  <cp:contentStatus/>
</cp:coreProperties>
</file>